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0" windowWidth="19440" windowHeight="13620"/>
  </bookViews>
  <sheets>
    <sheet name="PCC" sheetId="5" r:id="rId1"/>
    <sheet name="Instructions" sheetId="6" r:id="rId2"/>
  </sheets>
  <definedNames>
    <definedName name="Lower_PCC_Limit">OFFSET(PCC!$P$19,0,0,COUNTA(PCC!$P$18:$P$146)-1)</definedName>
    <definedName name="Upper_PCC_Limit">OFFSET(PCC!$Q$19,0,0,COUNTA(PCC!$Q$18:$Q$146)-1)</definedName>
    <definedName name="Value">OFFSET(PCC!$O$19,0,0,COUNTA(PCC!$O$18:$O$146)-1)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5" i="5" l="1"/>
  <c r="B5" i="5"/>
  <c r="F37" i="5"/>
  <c r="O37" i="5"/>
  <c r="F36" i="5"/>
  <c r="F35" i="5"/>
  <c r="F34" i="5"/>
  <c r="F33" i="5"/>
  <c r="F32" i="5"/>
  <c r="F31" i="5"/>
  <c r="F30" i="5"/>
  <c r="F29" i="5"/>
  <c r="F28" i="5"/>
  <c r="F27" i="5"/>
  <c r="F26" i="5"/>
  <c r="F24" i="5"/>
  <c r="F23" i="5"/>
  <c r="F22" i="5"/>
  <c r="F21" i="5"/>
  <c r="F20" i="5"/>
  <c r="J19" i="5"/>
  <c r="L19" i="5"/>
  <c r="J20" i="5"/>
  <c r="L20" i="5"/>
  <c r="J21" i="5"/>
  <c r="L21" i="5"/>
  <c r="J22" i="5"/>
  <c r="L22" i="5"/>
  <c r="J23" i="5"/>
  <c r="L23" i="5"/>
  <c r="J24" i="5"/>
  <c r="L24" i="5"/>
  <c r="J25" i="5"/>
  <c r="L25" i="5"/>
  <c r="J26" i="5"/>
  <c r="L26" i="5"/>
  <c r="J27" i="5"/>
  <c r="L27" i="5"/>
  <c r="J28" i="5"/>
  <c r="L28" i="5"/>
  <c r="J29" i="5"/>
  <c r="L29" i="5"/>
  <c r="J30" i="5"/>
  <c r="L30" i="5"/>
  <c r="J31" i="5"/>
  <c r="L31" i="5"/>
  <c r="J32" i="5"/>
  <c r="L32" i="5"/>
  <c r="J33" i="5"/>
  <c r="L33" i="5"/>
  <c r="J34" i="5"/>
  <c r="L34" i="5"/>
  <c r="J35" i="5"/>
  <c r="L35" i="5"/>
  <c r="J36" i="5"/>
  <c r="F19" i="5"/>
  <c r="K19" i="5"/>
  <c r="K20" i="5"/>
  <c r="K21" i="5"/>
  <c r="K22" i="5"/>
  <c r="K23" i="5"/>
  <c r="K24" i="5"/>
  <c r="K25" i="5"/>
  <c r="K26" i="5"/>
  <c r="K27" i="5"/>
  <c r="K28" i="5"/>
  <c r="K29" i="5"/>
  <c r="K30" i="5"/>
  <c r="K31" i="5"/>
  <c r="K32" i="5"/>
  <c r="K33" i="5"/>
  <c r="K34" i="5"/>
  <c r="K35" i="5"/>
  <c r="K36" i="5"/>
  <c r="M37" i="5"/>
  <c r="L36" i="5"/>
  <c r="N37" i="5"/>
  <c r="S37" i="5"/>
  <c r="T37" i="5"/>
  <c r="U37" i="5"/>
  <c r="V37" i="5"/>
  <c r="J37" i="5"/>
  <c r="K37" i="5"/>
  <c r="F38" i="5"/>
  <c r="M38" i="5"/>
  <c r="L37" i="5"/>
  <c r="N38" i="5"/>
  <c r="O38" i="5"/>
  <c r="S38" i="5"/>
  <c r="T38" i="5"/>
  <c r="U38" i="5"/>
  <c r="V38" i="5"/>
  <c r="O21" i="5"/>
  <c r="M21" i="5"/>
  <c r="N21" i="5"/>
  <c r="B10" i="5"/>
  <c r="B11" i="5"/>
  <c r="S21" i="5"/>
  <c r="B12" i="5"/>
  <c r="T21" i="5"/>
  <c r="U21" i="5"/>
  <c r="V21" i="5"/>
  <c r="O22" i="5"/>
  <c r="M22" i="5"/>
  <c r="N22" i="5"/>
  <c r="S22" i="5"/>
  <c r="T22" i="5"/>
  <c r="U22" i="5"/>
  <c r="V22" i="5"/>
  <c r="O23" i="5"/>
  <c r="M23" i="5"/>
  <c r="N23" i="5"/>
  <c r="S23" i="5"/>
  <c r="T23" i="5"/>
  <c r="U23" i="5"/>
  <c r="V23" i="5"/>
  <c r="O24" i="5"/>
  <c r="M24" i="5"/>
  <c r="N24" i="5"/>
  <c r="S24" i="5"/>
  <c r="T24" i="5"/>
  <c r="U24" i="5"/>
  <c r="V24" i="5"/>
  <c r="O25" i="5"/>
  <c r="M25" i="5"/>
  <c r="N25" i="5"/>
  <c r="S25" i="5"/>
  <c r="T25" i="5"/>
  <c r="U25" i="5"/>
  <c r="V25" i="5"/>
  <c r="O26" i="5"/>
  <c r="M26" i="5"/>
  <c r="N26" i="5"/>
  <c r="S26" i="5"/>
  <c r="T26" i="5"/>
  <c r="U26" i="5"/>
  <c r="V26" i="5"/>
  <c r="O27" i="5"/>
  <c r="M27" i="5"/>
  <c r="N27" i="5"/>
  <c r="S27" i="5"/>
  <c r="T27" i="5"/>
  <c r="U27" i="5"/>
  <c r="V27" i="5"/>
  <c r="O28" i="5"/>
  <c r="M28" i="5"/>
  <c r="N28" i="5"/>
  <c r="S28" i="5"/>
  <c r="T28" i="5"/>
  <c r="U28" i="5"/>
  <c r="V28" i="5"/>
  <c r="O29" i="5"/>
  <c r="M29" i="5"/>
  <c r="N29" i="5"/>
  <c r="S29" i="5"/>
  <c r="T29" i="5"/>
  <c r="U29" i="5"/>
  <c r="V29" i="5"/>
  <c r="O30" i="5"/>
  <c r="M30" i="5"/>
  <c r="N30" i="5"/>
  <c r="S30" i="5"/>
  <c r="T30" i="5"/>
  <c r="U30" i="5"/>
  <c r="V30" i="5"/>
  <c r="O31" i="5"/>
  <c r="M31" i="5"/>
  <c r="N31" i="5"/>
  <c r="S31" i="5"/>
  <c r="T31" i="5"/>
  <c r="U31" i="5"/>
  <c r="V31" i="5"/>
  <c r="O32" i="5"/>
  <c r="M32" i="5"/>
  <c r="N32" i="5"/>
  <c r="S32" i="5"/>
  <c r="T32" i="5"/>
  <c r="U32" i="5"/>
  <c r="V32" i="5"/>
  <c r="O33" i="5"/>
  <c r="M33" i="5"/>
  <c r="N33" i="5"/>
  <c r="S33" i="5"/>
  <c r="T33" i="5"/>
  <c r="U33" i="5"/>
  <c r="V33" i="5"/>
  <c r="O34" i="5"/>
  <c r="M34" i="5"/>
  <c r="N34" i="5"/>
  <c r="S34" i="5"/>
  <c r="T34" i="5"/>
  <c r="U34" i="5"/>
  <c r="V34" i="5"/>
  <c r="O35" i="5"/>
  <c r="M35" i="5"/>
  <c r="N35" i="5"/>
  <c r="S35" i="5"/>
  <c r="T35" i="5"/>
  <c r="U35" i="5"/>
  <c r="V35" i="5"/>
  <c r="O36" i="5"/>
  <c r="M36" i="5"/>
  <c r="N36" i="5"/>
  <c r="S36" i="5"/>
  <c r="T36" i="5"/>
  <c r="U36" i="5"/>
  <c r="V36" i="5"/>
  <c r="F39" i="5"/>
  <c r="O39" i="5"/>
  <c r="J38" i="5"/>
  <c r="K38" i="5"/>
  <c r="M39" i="5"/>
  <c r="L38" i="5"/>
  <c r="N39" i="5"/>
  <c r="S39" i="5"/>
  <c r="T39" i="5"/>
  <c r="U39" i="5"/>
  <c r="V39" i="5"/>
  <c r="F40" i="5"/>
  <c r="O40" i="5"/>
  <c r="J39" i="5"/>
  <c r="K39" i="5"/>
  <c r="M40" i="5"/>
  <c r="L39" i="5"/>
  <c r="N40" i="5"/>
  <c r="S40" i="5"/>
  <c r="T40" i="5"/>
  <c r="U40" i="5"/>
  <c r="V40" i="5"/>
  <c r="F41" i="5"/>
  <c r="O41" i="5"/>
  <c r="J40" i="5"/>
  <c r="K40" i="5"/>
  <c r="M41" i="5"/>
  <c r="L40" i="5"/>
  <c r="N41" i="5"/>
  <c r="S41" i="5"/>
  <c r="T41" i="5"/>
  <c r="U41" i="5"/>
  <c r="V41" i="5"/>
  <c r="F42" i="5"/>
  <c r="O42" i="5"/>
  <c r="J41" i="5"/>
  <c r="K41" i="5"/>
  <c r="M42" i="5"/>
  <c r="L41" i="5"/>
  <c r="N42" i="5"/>
  <c r="S42" i="5"/>
  <c r="T42" i="5"/>
  <c r="U42" i="5"/>
  <c r="V42" i="5"/>
  <c r="F43" i="5"/>
  <c r="O43" i="5"/>
  <c r="J42" i="5"/>
  <c r="K42" i="5"/>
  <c r="M43" i="5"/>
  <c r="L42" i="5"/>
  <c r="N43" i="5"/>
  <c r="S43" i="5"/>
  <c r="T43" i="5"/>
  <c r="U43" i="5"/>
  <c r="V43" i="5"/>
  <c r="F44" i="5"/>
  <c r="O44" i="5"/>
  <c r="J43" i="5"/>
  <c r="K43" i="5"/>
  <c r="M44" i="5"/>
  <c r="L43" i="5"/>
  <c r="N44" i="5"/>
  <c r="S44" i="5"/>
  <c r="T44" i="5"/>
  <c r="U44" i="5"/>
  <c r="V44" i="5"/>
  <c r="F45" i="5"/>
  <c r="O45" i="5"/>
  <c r="J44" i="5"/>
  <c r="K44" i="5"/>
  <c r="M45" i="5"/>
  <c r="L44" i="5"/>
  <c r="N45" i="5"/>
  <c r="S45" i="5"/>
  <c r="T45" i="5"/>
  <c r="U45" i="5"/>
  <c r="V45" i="5"/>
  <c r="F46" i="5"/>
  <c r="O46" i="5"/>
  <c r="J45" i="5"/>
  <c r="K45" i="5"/>
  <c r="M46" i="5"/>
  <c r="L45" i="5"/>
  <c r="N46" i="5"/>
  <c r="S46" i="5"/>
  <c r="T46" i="5"/>
  <c r="U46" i="5"/>
  <c r="V46" i="5"/>
  <c r="F47" i="5"/>
  <c r="O47" i="5"/>
  <c r="J46" i="5"/>
  <c r="K46" i="5"/>
  <c r="M47" i="5"/>
  <c r="L46" i="5"/>
  <c r="N47" i="5"/>
  <c r="S47" i="5"/>
  <c r="T47" i="5"/>
  <c r="U47" i="5"/>
  <c r="V47" i="5"/>
  <c r="F48" i="5"/>
  <c r="O48" i="5"/>
  <c r="J47" i="5"/>
  <c r="K47" i="5"/>
  <c r="M48" i="5"/>
  <c r="L47" i="5"/>
  <c r="N48" i="5"/>
  <c r="S48" i="5"/>
  <c r="T48" i="5"/>
  <c r="U48" i="5"/>
  <c r="V48" i="5"/>
  <c r="F49" i="5"/>
  <c r="O49" i="5"/>
  <c r="J48" i="5"/>
  <c r="K48" i="5"/>
  <c r="M49" i="5"/>
  <c r="L48" i="5"/>
  <c r="N49" i="5"/>
  <c r="S49" i="5"/>
  <c r="T49" i="5"/>
  <c r="U49" i="5"/>
  <c r="V49" i="5"/>
  <c r="F50" i="5"/>
  <c r="O50" i="5"/>
  <c r="J49" i="5"/>
  <c r="K49" i="5"/>
  <c r="M50" i="5"/>
  <c r="L49" i="5"/>
  <c r="N50" i="5"/>
  <c r="S50" i="5"/>
  <c r="T50" i="5"/>
  <c r="U50" i="5"/>
  <c r="V50" i="5"/>
  <c r="F51" i="5"/>
  <c r="O51" i="5"/>
  <c r="J50" i="5"/>
  <c r="K50" i="5"/>
  <c r="M51" i="5"/>
  <c r="L50" i="5"/>
  <c r="N51" i="5"/>
  <c r="S51" i="5"/>
  <c r="T51" i="5"/>
  <c r="U51" i="5"/>
  <c r="V51" i="5"/>
  <c r="F52" i="5"/>
  <c r="O52" i="5"/>
  <c r="J51" i="5"/>
  <c r="K51" i="5"/>
  <c r="M52" i="5"/>
  <c r="L51" i="5"/>
  <c r="N52" i="5"/>
  <c r="S52" i="5"/>
  <c r="T52" i="5"/>
  <c r="U52" i="5"/>
  <c r="V52" i="5"/>
  <c r="F53" i="5"/>
  <c r="O53" i="5"/>
  <c r="J52" i="5"/>
  <c r="K52" i="5"/>
  <c r="M53" i="5"/>
  <c r="L52" i="5"/>
  <c r="N53" i="5"/>
  <c r="S53" i="5"/>
  <c r="T53" i="5"/>
  <c r="U53" i="5"/>
  <c r="V53" i="5"/>
  <c r="F54" i="5"/>
  <c r="O54" i="5"/>
  <c r="J53" i="5"/>
  <c r="K53" i="5"/>
  <c r="M54" i="5"/>
  <c r="L53" i="5"/>
  <c r="N54" i="5"/>
  <c r="S54" i="5"/>
  <c r="T54" i="5"/>
  <c r="U54" i="5"/>
  <c r="V54" i="5"/>
  <c r="F55" i="5"/>
  <c r="O55" i="5"/>
  <c r="J54" i="5"/>
  <c r="K54" i="5"/>
  <c r="M55" i="5"/>
  <c r="L54" i="5"/>
  <c r="N55" i="5"/>
  <c r="S55" i="5"/>
  <c r="T55" i="5"/>
  <c r="U55" i="5"/>
  <c r="V55" i="5"/>
  <c r="F56" i="5"/>
  <c r="O56" i="5"/>
  <c r="J55" i="5"/>
  <c r="K55" i="5"/>
  <c r="M56" i="5"/>
  <c r="L55" i="5"/>
  <c r="N56" i="5"/>
  <c r="S56" i="5"/>
  <c r="T56" i="5"/>
  <c r="U56" i="5"/>
  <c r="V56" i="5"/>
  <c r="F57" i="5"/>
  <c r="O57" i="5"/>
  <c r="J56" i="5"/>
  <c r="K56" i="5"/>
  <c r="M57" i="5"/>
  <c r="L56" i="5"/>
  <c r="N57" i="5"/>
  <c r="S57" i="5"/>
  <c r="T57" i="5"/>
  <c r="U57" i="5"/>
  <c r="V57" i="5"/>
  <c r="F58" i="5"/>
  <c r="O58" i="5"/>
  <c r="J57" i="5"/>
  <c r="K57" i="5"/>
  <c r="M58" i="5"/>
  <c r="L57" i="5"/>
  <c r="N58" i="5"/>
  <c r="S58" i="5"/>
  <c r="T58" i="5"/>
  <c r="U58" i="5"/>
  <c r="V58" i="5"/>
  <c r="F59" i="5"/>
  <c r="O59" i="5"/>
  <c r="J58" i="5"/>
  <c r="K58" i="5"/>
  <c r="M59" i="5"/>
  <c r="L58" i="5"/>
  <c r="N59" i="5"/>
  <c r="S59" i="5"/>
  <c r="T59" i="5"/>
  <c r="U59" i="5"/>
  <c r="V59" i="5"/>
  <c r="F60" i="5"/>
  <c r="O60" i="5"/>
  <c r="J59" i="5"/>
  <c r="K59" i="5"/>
  <c r="M60" i="5"/>
  <c r="L59" i="5"/>
  <c r="N60" i="5"/>
  <c r="S60" i="5"/>
  <c r="T60" i="5"/>
  <c r="U60" i="5"/>
  <c r="V60" i="5"/>
  <c r="F61" i="5"/>
  <c r="O61" i="5"/>
  <c r="J60" i="5"/>
  <c r="K60" i="5"/>
  <c r="M61" i="5"/>
  <c r="L60" i="5"/>
  <c r="N61" i="5"/>
  <c r="S61" i="5"/>
  <c r="T61" i="5"/>
  <c r="U61" i="5"/>
  <c r="V61" i="5"/>
  <c r="F62" i="5"/>
  <c r="O62" i="5"/>
  <c r="J61" i="5"/>
  <c r="K61" i="5"/>
  <c r="M62" i="5"/>
  <c r="L61" i="5"/>
  <c r="N62" i="5"/>
  <c r="S62" i="5"/>
  <c r="T62" i="5"/>
  <c r="U62" i="5"/>
  <c r="V62" i="5"/>
  <c r="F63" i="5"/>
  <c r="O63" i="5"/>
  <c r="J62" i="5"/>
  <c r="K62" i="5"/>
  <c r="M63" i="5"/>
  <c r="L62" i="5"/>
  <c r="N63" i="5"/>
  <c r="S63" i="5"/>
  <c r="T63" i="5"/>
  <c r="U63" i="5"/>
  <c r="V63" i="5"/>
  <c r="F64" i="5"/>
  <c r="O64" i="5"/>
  <c r="J63" i="5"/>
  <c r="K63" i="5"/>
  <c r="M64" i="5"/>
  <c r="L63" i="5"/>
  <c r="N64" i="5"/>
  <c r="S64" i="5"/>
  <c r="T64" i="5"/>
  <c r="U64" i="5"/>
  <c r="V64" i="5"/>
  <c r="F65" i="5"/>
  <c r="O65" i="5"/>
  <c r="J64" i="5"/>
  <c r="K64" i="5"/>
  <c r="M65" i="5"/>
  <c r="L64" i="5"/>
  <c r="N65" i="5"/>
  <c r="S65" i="5"/>
  <c r="T65" i="5"/>
  <c r="U65" i="5"/>
  <c r="V65" i="5"/>
  <c r="F66" i="5"/>
  <c r="O66" i="5"/>
  <c r="J65" i="5"/>
  <c r="K65" i="5"/>
  <c r="M66" i="5"/>
  <c r="L65" i="5"/>
  <c r="N66" i="5"/>
  <c r="S66" i="5"/>
  <c r="T66" i="5"/>
  <c r="U66" i="5"/>
  <c r="V66" i="5"/>
  <c r="F67" i="5"/>
  <c r="O67" i="5"/>
  <c r="J66" i="5"/>
  <c r="K66" i="5"/>
  <c r="M67" i="5"/>
  <c r="L66" i="5"/>
  <c r="N67" i="5"/>
  <c r="S67" i="5"/>
  <c r="T67" i="5"/>
  <c r="U67" i="5"/>
  <c r="V67" i="5"/>
  <c r="F68" i="5"/>
  <c r="O68" i="5"/>
  <c r="J67" i="5"/>
  <c r="K67" i="5"/>
  <c r="M68" i="5"/>
  <c r="L67" i="5"/>
  <c r="N68" i="5"/>
  <c r="S68" i="5"/>
  <c r="T68" i="5"/>
  <c r="U68" i="5"/>
  <c r="V68" i="5"/>
  <c r="O20" i="5"/>
  <c r="M20" i="5"/>
  <c r="N20" i="5"/>
  <c r="S20" i="5"/>
  <c r="T20" i="5"/>
  <c r="U20" i="5"/>
  <c r="V20" i="5"/>
  <c r="O19"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J68" i="5"/>
  <c r="K68" i="5"/>
  <c r="R68" i="5"/>
  <c r="P20" i="5"/>
  <c r="Q20" i="5"/>
  <c r="P21" i="5"/>
  <c r="Q21" i="5"/>
  <c r="P22" i="5"/>
  <c r="Q22" i="5"/>
  <c r="P23" i="5"/>
  <c r="Q23" i="5"/>
  <c r="P24" i="5"/>
  <c r="Q24" i="5"/>
  <c r="P25" i="5"/>
  <c r="Q25" i="5"/>
  <c r="P26" i="5"/>
  <c r="Q26" i="5"/>
  <c r="P27" i="5"/>
  <c r="Q27" i="5"/>
  <c r="P28" i="5"/>
  <c r="Q28" i="5"/>
  <c r="P29" i="5"/>
  <c r="Q29" i="5"/>
  <c r="P30" i="5"/>
  <c r="Q30" i="5"/>
  <c r="P31" i="5"/>
  <c r="Q31" i="5"/>
  <c r="P32" i="5"/>
  <c r="Q32" i="5"/>
  <c r="P33" i="5"/>
  <c r="Q33" i="5"/>
  <c r="P34" i="5"/>
  <c r="Q34" i="5"/>
  <c r="P35" i="5"/>
  <c r="Q35" i="5"/>
  <c r="P36" i="5"/>
  <c r="Q36" i="5"/>
  <c r="P37" i="5"/>
  <c r="Q37" i="5"/>
  <c r="P38" i="5"/>
  <c r="Q38"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20" i="5"/>
  <c r="P40" i="5"/>
  <c r="Q40" i="5"/>
  <c r="P41" i="5"/>
  <c r="Q41" i="5"/>
  <c r="P42" i="5"/>
  <c r="Q42" i="5"/>
  <c r="P43" i="5"/>
  <c r="Q43" i="5"/>
  <c r="P44" i="5"/>
  <c r="Q44" i="5"/>
  <c r="P45" i="5"/>
  <c r="Q45" i="5"/>
  <c r="P46" i="5"/>
  <c r="Q46" i="5"/>
  <c r="P47" i="5"/>
  <c r="Q47" i="5"/>
  <c r="P48" i="5"/>
  <c r="Q48" i="5"/>
  <c r="P49" i="5"/>
  <c r="Q49" i="5"/>
  <c r="P50" i="5"/>
  <c r="Q50" i="5"/>
  <c r="P51" i="5"/>
  <c r="Q51" i="5"/>
  <c r="P52" i="5"/>
  <c r="Q52" i="5"/>
  <c r="P53" i="5"/>
  <c r="Q53" i="5"/>
  <c r="P54" i="5"/>
  <c r="Q54" i="5"/>
  <c r="P55" i="5"/>
  <c r="Q55" i="5"/>
  <c r="P56" i="5"/>
  <c r="Q56" i="5"/>
  <c r="P57" i="5"/>
  <c r="Q57" i="5"/>
  <c r="P58" i="5"/>
  <c r="Q58" i="5"/>
  <c r="P59" i="5"/>
  <c r="Q59" i="5"/>
  <c r="P60" i="5"/>
  <c r="Q60" i="5"/>
  <c r="P61" i="5"/>
  <c r="Q61" i="5"/>
  <c r="P62" i="5"/>
  <c r="Q62" i="5"/>
  <c r="P63" i="5"/>
  <c r="Q63" i="5"/>
  <c r="P64" i="5"/>
  <c r="Q64" i="5"/>
  <c r="P65" i="5"/>
  <c r="Q65" i="5"/>
  <c r="P66" i="5"/>
  <c r="Q66" i="5"/>
  <c r="P67" i="5"/>
  <c r="Q67" i="5"/>
  <c r="P68" i="5"/>
  <c r="Q68" i="5"/>
  <c r="Q39" i="5"/>
  <c r="P39"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L68" i="5"/>
  <c r="I20" i="5"/>
  <c r="I19" i="5"/>
</calcChain>
</file>

<file path=xl/sharedStrings.xml><?xml version="1.0" encoding="utf-8"?>
<sst xmlns="http://schemas.openxmlformats.org/spreadsheetml/2006/main" count="64" uniqueCount="62">
  <si>
    <t>Lower Standardized Limit</t>
  </si>
  <si>
    <t>Upper Standardized Limit</t>
  </si>
  <si>
    <t>Value</t>
  </si>
  <si>
    <t>ALARM INDICATION</t>
  </si>
  <si>
    <t>Predictive Distribution Mean</t>
  </si>
  <si>
    <t>Predictive Distribution Variance</t>
  </si>
  <si>
    <t>Convex Combination Coefficient</t>
  </si>
  <si>
    <t>Posterior Variance</t>
  </si>
  <si>
    <t xml:space="preserve">Prior manufacturer’s internal quality control target value </t>
  </si>
  <si>
    <t>Intended Length of Phase I</t>
  </si>
  <si>
    <t>Manufacturer's maximum acceptable coefficient of variation (CV) as %</t>
  </si>
  <si>
    <t>Operator</t>
  </si>
  <si>
    <t>False Alarm Probability (FAP) for short runs</t>
  </si>
  <si>
    <t>In Control Average Run Length (ARL0) for long runs</t>
  </si>
  <si>
    <t>Data entry (twice)</t>
  </si>
  <si>
    <t>Posterior Mean</t>
  </si>
  <si>
    <t>Lower PCC Limit</t>
  </si>
  <si>
    <t>Upper PCC Limit</t>
  </si>
  <si>
    <r>
      <t>Level of significance for control chart (</t>
    </r>
    <r>
      <rPr>
        <b/>
        <sz val="12"/>
        <color theme="0" tint="-0.14999847407452621"/>
        <rFont val="Symbol"/>
        <family val="1"/>
        <charset val="2"/>
      </rPr>
      <t>a</t>
    </r>
    <r>
      <rPr>
        <b/>
        <sz val="12"/>
        <color theme="0" tint="-0.14999847407452621"/>
        <rFont val="Calibri"/>
        <family val="2"/>
        <charset val="161"/>
      </rPr>
      <t>)</t>
    </r>
  </si>
  <si>
    <t>Date        (MM/DD/YY)</t>
  </si>
  <si>
    <t>Time         (hh:mm)</t>
  </si>
  <si>
    <t>Entry 1</t>
  </si>
  <si>
    <t>Entry 2</t>
  </si>
  <si>
    <t>Authors:</t>
  </si>
  <si>
    <r>
      <rPr>
        <b/>
        <sz val="12"/>
        <color theme="1"/>
        <rFont val="Calibri"/>
        <family val="2"/>
        <charset val="161"/>
        <scheme val="minor"/>
      </rPr>
      <t>Panagiotis Tsiamyrtzis</t>
    </r>
    <r>
      <rPr>
        <sz val="12"/>
        <color theme="1"/>
        <rFont val="Calibri"/>
        <family val="2"/>
        <scheme val="minor"/>
      </rPr>
      <t>, Dept. of Statistics, Athens University of Economics and Business (</t>
    </r>
    <r>
      <rPr>
        <sz val="12"/>
        <color rgb="FF3366FF"/>
        <rFont val="Calibri"/>
        <family val="2"/>
        <charset val="161"/>
        <scheme val="minor"/>
      </rPr>
      <t>pt@aueb.gr</t>
    </r>
    <r>
      <rPr>
        <sz val="12"/>
        <color theme="1"/>
        <rFont val="Calibri"/>
        <family val="2"/>
        <scheme val="minor"/>
      </rPr>
      <t>)</t>
    </r>
  </si>
  <si>
    <r>
      <rPr>
        <b/>
        <sz val="12"/>
        <color theme="1"/>
        <rFont val="Calibri"/>
        <family val="2"/>
        <charset val="161"/>
        <scheme val="minor"/>
      </rPr>
      <t>Frederic Sobas,</t>
    </r>
    <r>
      <rPr>
        <sz val="12"/>
        <color theme="1"/>
        <rFont val="Calibri"/>
        <family val="2"/>
        <scheme val="minor"/>
      </rPr>
      <t xml:space="preserve"> Hospices Civils de Lyon (</t>
    </r>
    <r>
      <rPr>
        <sz val="12"/>
        <color rgb="FF3366FF"/>
        <rFont val="Calibri"/>
        <family val="2"/>
        <charset val="161"/>
        <scheme val="minor"/>
      </rPr>
      <t>frederic.sobas@chu-lyon.fr</t>
    </r>
    <r>
      <rPr>
        <sz val="12"/>
        <color theme="1"/>
        <rFont val="Calibri"/>
        <family val="2"/>
        <scheme val="minor"/>
      </rPr>
      <t>)</t>
    </r>
  </si>
  <si>
    <t>Enter the prior manufacturer’s internal quality control target value</t>
  </si>
  <si>
    <t>Cells A19-A68:</t>
  </si>
  <si>
    <t>Cells B19-B68:</t>
  </si>
  <si>
    <t>Cells C19-C68:</t>
  </si>
  <si>
    <t>Enter the operator's name handling the specific observation(optional)</t>
  </si>
  <si>
    <t>Enter the date in the format MONTH/DAY/YEAR that the observations obtained (optional)</t>
  </si>
  <si>
    <t>Enter the time in the format HOUR:MINUTE that the observations obtained (optional)</t>
  </si>
  <si>
    <r>
      <rPr>
        <b/>
        <sz val="14"/>
        <color theme="1"/>
        <rFont val="Calibri"/>
        <family val="2"/>
        <charset val="161"/>
        <scheme val="minor"/>
      </rPr>
      <t>Instructions:</t>
    </r>
    <r>
      <rPr>
        <sz val="12"/>
        <color theme="1"/>
        <rFont val="Calibri"/>
        <family val="2"/>
        <scheme val="minor"/>
      </rPr>
      <t xml:space="preserve"> Users should fill in the information in the yellow cells only (orange colored cells are optional). Specifically:</t>
    </r>
  </si>
  <si>
    <t>Variable under study</t>
  </si>
  <si>
    <t xml:space="preserve">Cell B14: </t>
  </si>
  <si>
    <t>Enter the name of the recorded variable so that will appear on the vertical axis of the plot.</t>
  </si>
  <si>
    <t>Cells D19-D68  &amp; Cells E19-E68 :</t>
  </si>
  <si>
    <t>The observed value (which was provided twice in columns D and E)</t>
  </si>
  <si>
    <r>
      <rPr>
        <b/>
        <sz val="14"/>
        <color theme="1"/>
        <rFont val="Calibri"/>
        <family val="2"/>
        <charset val="161"/>
        <scheme val="minor"/>
      </rPr>
      <t>Numerical Outputs:</t>
    </r>
    <r>
      <rPr>
        <sz val="12"/>
        <color theme="1"/>
        <rFont val="Calibri"/>
        <family val="2"/>
        <scheme val="minor"/>
      </rPr>
      <t xml:space="preserve"> The chart's elements can be found in the blue cells of columns N, O, P and Q Specifically:</t>
    </r>
  </si>
  <si>
    <t>IN CONTROL Indicator</t>
  </si>
  <si>
    <t>IN CONTROL Data</t>
  </si>
  <si>
    <r>
      <t xml:space="preserve">For questions or specific requests please contact the authors at: </t>
    </r>
    <r>
      <rPr>
        <b/>
        <sz val="14"/>
        <color rgb="FF3366FF"/>
        <rFont val="Calibri"/>
        <family val="2"/>
        <charset val="161"/>
        <scheme val="minor"/>
      </rPr>
      <t>pt@aueb.gr</t>
    </r>
    <r>
      <rPr>
        <b/>
        <sz val="14"/>
        <color theme="1"/>
        <rFont val="Calibri"/>
        <family val="2"/>
        <charset val="161"/>
        <scheme val="minor"/>
      </rPr>
      <t xml:space="preserve"> or </t>
    </r>
    <r>
      <rPr>
        <b/>
        <sz val="14"/>
        <color rgb="FF3366FF"/>
        <rFont val="Calibri"/>
        <family val="2"/>
        <charset val="161"/>
        <scheme val="minor"/>
      </rPr>
      <t>frederic.sobas@chu-lyon.fr</t>
    </r>
  </si>
  <si>
    <t>Note: see the "Instructions" sheet for details</t>
  </si>
  <si>
    <t>Clinical Chemist Approval</t>
  </si>
  <si>
    <r>
      <t>Enter the observed value (use the dot "." for decimal points, e.g. 82.7)</t>
    </r>
    <r>
      <rPr>
        <sz val="12"/>
        <color theme="1"/>
        <rFont val="Calibri"/>
        <family val="2"/>
        <scheme val="minor"/>
      </rPr>
      <t xml:space="preserve"> twice (in column</t>
    </r>
    <r>
      <rPr>
        <sz val="12"/>
        <color theme="1"/>
        <rFont val="Calibri"/>
        <family val="2"/>
        <scheme val="minor"/>
      </rPr>
      <t>s</t>
    </r>
    <r>
      <rPr>
        <sz val="12"/>
        <color theme="1"/>
        <rFont val="Calibri"/>
        <family val="2"/>
        <scheme val="minor"/>
      </rPr>
      <t xml:space="preserve"> D and E). The purpose of this extra exercise is to reduce the risk of errors in typing, which is well known to be an important root cause of problems in med labs. </t>
    </r>
  </si>
  <si>
    <t>Cells P20-P68:</t>
  </si>
  <si>
    <t>The lower limit of the predictive control chart for the particular data point (starting from the second data point and updated at each new entry)</t>
  </si>
  <si>
    <t>The upper limit of the predictive control chart for the particular data point (starting from the second data point and updated at each new entry)</t>
  </si>
  <si>
    <t>Own inter-assay SD estimated at method validation phase</t>
  </si>
  <si>
    <t>Manufacturer’s maximum acceptable inter-assay SD</t>
  </si>
  <si>
    <t>Enter the inter-assay standard deviation estimated at the lab</t>
  </si>
  <si>
    <t>The (sequentially updated) posterior mean  of the unknown parameter which can be used as point estimate (estimation of mean needs 20 values)</t>
  </si>
  <si>
    <t>Cells H19-H68:</t>
  </si>
  <si>
    <t>Enter the clinical chemist's approval (optional)</t>
  </si>
  <si>
    <t>Cell B3:</t>
  </si>
  <si>
    <t>Cell B4:</t>
  </si>
  <si>
    <t>Cell B2:</t>
  </si>
  <si>
    <t xml:space="preserve">Manufacturer's maximum acceptable coefficient of variation (CV) as %. Based on this entry the manufacturer’s maximum acceptable inter-assay SD in cell B5 will be calculated automatically. Pay attention not to be too informative (i.e. have very small value of the manufacturer’s maximum acceptable inter-assay SD). It is suggested that standard deviation&lt; manufacturer’s maximum acceptable inter-assay SD. </t>
  </si>
  <si>
    <t>Cells O19-O68:</t>
  </si>
  <si>
    <t>Cells Q20-Q68:</t>
  </si>
  <si>
    <t>Cells R19-R68: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</si>
</sst>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809]dd\ mmmm\ yyyy;@"/>
    <numFmt numFmtId="166" formatCode="hh:mm:ss;@"/>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charset val="161"/>
      <scheme val="minor"/>
    </font>
    <font>
      <b/>
      <sz val="12"/>
      <color theme="1"/>
      <name val="Calibri"/>
      <family val="2"/>
      <charset val="161"/>
      <scheme val="minor"/>
    </font>
    <font>
      <sz val="12"/>
      <color theme="1"/>
      <name val="Calibri"/>
      <family val="2"/>
      <charset val="161"/>
      <scheme val="minor"/>
    </font>
    <font>
      <b/>
      <sz val="11"/>
      <color rgb="FFFF0000"/>
      <name val="Calibri"/>
      <family val="2"/>
      <scheme val="minor"/>
    </font>
    <font>
      <b/>
      <sz val="12"/>
      <color rgb="FFFF0000"/>
      <name val="Calibri"/>
      <family val="2"/>
      <charset val="161"/>
      <scheme val="minor"/>
    </font>
    <font>
      <u/>
      <sz val="11"/>
      <color theme="10"/>
      <name val="Calibri"/>
      <family val="2"/>
      <scheme val="minor"/>
    </font>
    <font>
      <u/>
      <sz val="11"/>
      <color theme="11"/>
      <name val="Calibri"/>
      <family val="2"/>
      <scheme val="minor"/>
    </font>
    <font>
      <sz val="11"/>
      <name val="Calibri"/>
      <family val="2"/>
      <charset val="161"/>
      <scheme val="minor"/>
    </font>
    <font>
      <b/>
      <sz val="12"/>
      <name val="Calibri"/>
      <family val="2"/>
      <charset val="161"/>
      <scheme val="minor"/>
    </font>
    <font>
      <sz val="11"/>
      <color theme="3" tint="0.39997558519241921"/>
      <name val="Calibri"/>
      <family val="2"/>
      <charset val="161"/>
      <scheme val="minor"/>
    </font>
    <font>
      <b/>
      <sz val="12"/>
      <color theme="0" tint="-0.14999847407452621"/>
      <name val="Calibri"/>
      <family val="2"/>
      <charset val="161"/>
      <scheme val="minor"/>
    </font>
    <font>
      <sz val="12"/>
      <color theme="0" tint="-0.14999847407452621"/>
      <name val="Calibri"/>
      <family val="2"/>
      <scheme val="minor"/>
    </font>
    <font>
      <b/>
      <sz val="12"/>
      <color theme="0" tint="-0.14999847407452621"/>
      <name val="Symbol"/>
      <family val="1"/>
      <charset val="2"/>
    </font>
    <font>
      <b/>
      <sz val="12"/>
      <color theme="0" tint="-0.14999847407452621"/>
      <name val="Calibri"/>
      <family val="2"/>
      <charset val="161"/>
    </font>
    <font>
      <sz val="12"/>
      <color rgb="FF9C6500"/>
      <name val="Calibri"/>
      <family val="2"/>
      <scheme val="minor"/>
    </font>
    <font>
      <sz val="11"/>
      <color theme="3" tint="-0.249977111117893"/>
      <name val="Calibri"/>
      <family val="2"/>
      <charset val="161"/>
      <scheme val="minor"/>
    </font>
    <font>
      <sz val="12"/>
      <color rgb="FF3366FF"/>
      <name val="Calibri"/>
      <family val="2"/>
      <charset val="161"/>
      <scheme val="minor"/>
    </font>
    <font>
      <b/>
      <sz val="14"/>
      <color theme="1"/>
      <name val="Calibri"/>
      <family val="2"/>
      <charset val="161"/>
      <scheme val="minor"/>
    </font>
    <font>
      <sz val="12"/>
      <name val="Calibri"/>
      <family val="2"/>
      <charset val="161"/>
      <scheme val="minor"/>
    </font>
    <font>
      <b/>
      <sz val="14"/>
      <color rgb="FF3366FF"/>
      <name val="Calibri"/>
      <family val="2"/>
      <charset val="161"/>
      <scheme val="minor"/>
    </font>
    <font>
      <sz val="11"/>
      <color theme="0"/>
      <name val="Calibri"/>
      <family val="2"/>
      <scheme val="minor"/>
    </font>
    <font>
      <sz val="12"/>
      <name val="Calibri"/>
      <family val="2"/>
      <scheme val="minor"/>
    </font>
    <font>
      <b/>
      <sz val="12"/>
      <color theme="0"/>
      <name val="Calibri"/>
      <family val="2"/>
      <scheme val="minor"/>
    </font>
  </fonts>
  <fills count="6">
    <fill>
      <patternFill patternType="none"/>
    </fill>
    <fill>
      <patternFill patternType="gray125"/>
    </fill>
    <fill>
      <patternFill patternType="solid">
        <fgColor rgb="FFF0FF6B"/>
        <bgColor indexed="64"/>
      </patternFill>
    </fill>
    <fill>
      <patternFill patternType="solid">
        <fgColor rgb="FFFFEB9C"/>
      </patternFill>
    </fill>
    <fill>
      <patternFill patternType="solid">
        <fgColor rgb="FFF0FF6B"/>
        <bgColor rgb="FF000000"/>
      </patternFill>
    </fill>
    <fill>
      <patternFill patternType="solid">
        <fgColor theme="3"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s>
  <cellStyleXfs count="16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9" fillId="3"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5">
    <xf numFmtId="0" fontId="0" fillId="0" borderId="0" xfId="0"/>
    <xf numFmtId="0" fontId="6" fillId="0" borderId="1" xfId="0" applyFont="1" applyFill="1" applyBorder="1" applyAlignment="1">
      <alignment vertical="center" wrapText="1"/>
    </xf>
    <xf numFmtId="0" fontId="8" fillId="0" borderId="1" xfId="0" applyFont="1" applyBorder="1" applyAlignment="1">
      <alignment horizontal="center"/>
    </xf>
    <xf numFmtId="0" fontId="0" fillId="0" borderId="0" xfId="0" applyAlignment="1">
      <alignment horizontal="center"/>
    </xf>
    <xf numFmtId="0" fontId="14" fillId="0" borderId="0" xfId="0" applyFont="1"/>
    <xf numFmtId="164" fontId="14" fillId="0" borderId="0" xfId="0" applyNumberFormat="1" applyFont="1"/>
    <xf numFmtId="0" fontId="0" fillId="0" borderId="1" xfId="0" applyBorder="1" applyAlignment="1">
      <alignment horizontal="right"/>
    </xf>
    <xf numFmtId="0" fontId="0" fillId="0" borderId="1" xfId="0" applyBorder="1" applyAlignment="1">
      <alignment horizontal="center"/>
    </xf>
    <xf numFmtId="1" fontId="6"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13" fillId="0" borderId="1" xfId="0" applyFont="1" applyBorder="1" applyAlignment="1">
      <alignment horizontal="center" vertical="center" wrapText="1"/>
    </xf>
    <xf numFmtId="0" fontId="4" fillId="0" borderId="0" xfId="0" applyFont="1"/>
    <xf numFmtId="0" fontId="13" fillId="0" borderId="0" xfId="0" applyFont="1" applyAlignment="1">
      <alignment horizontal="center" vertical="center" wrapText="1"/>
    </xf>
    <xf numFmtId="0" fontId="13" fillId="2" borderId="1" xfId="0" applyFont="1" applyFill="1" applyBorder="1" applyAlignment="1">
      <alignment horizontal="center" vertical="center"/>
    </xf>
    <xf numFmtId="0" fontId="6" fillId="0" borderId="0" xfId="0" applyFont="1" applyBorder="1" applyAlignment="1">
      <alignment vertical="center" wrapText="1"/>
    </xf>
    <xf numFmtId="0" fontId="7" fillId="0" borderId="0" xfId="0" applyFont="1" applyBorder="1" applyAlignment="1">
      <alignment horizontal="center" vertical="center"/>
    </xf>
    <xf numFmtId="0" fontId="20" fillId="0" borderId="0" xfId="0" applyFont="1"/>
    <xf numFmtId="164" fontId="20" fillId="0" borderId="0" xfId="0" applyNumberFormat="1" applyFont="1"/>
    <xf numFmtId="0" fontId="3" fillId="0" borderId="0" xfId="0" applyFont="1"/>
    <xf numFmtId="0" fontId="22" fillId="0" borderId="0" xfId="0" applyFont="1"/>
    <xf numFmtId="0" fontId="12" fillId="4" borderId="1" xfId="0" applyFont="1" applyFill="1" applyBorder="1" applyProtection="1">
      <protection locked="0"/>
    </xf>
    <xf numFmtId="0" fontId="12" fillId="4" borderId="2" xfId="0" applyFont="1" applyFill="1" applyBorder="1" applyProtection="1">
      <protection locked="0"/>
    </xf>
    <xf numFmtId="0" fontId="23" fillId="3" borderId="1" xfId="97" applyFont="1" applyBorder="1" applyAlignment="1">
      <alignment horizontal="center" vertical="center"/>
    </xf>
    <xf numFmtId="0" fontId="23" fillId="3" borderId="1" xfId="97" applyFont="1" applyBorder="1" applyAlignment="1">
      <alignment horizontal="center" vertical="center" wrapText="1"/>
    </xf>
    <xf numFmtId="0" fontId="6" fillId="0" borderId="1" xfId="0" applyFont="1" applyBorder="1" applyAlignment="1">
      <alignment vertical="center" wrapText="1"/>
    </xf>
    <xf numFmtId="0" fontId="6" fillId="2" borderId="8" xfId="0" applyFont="1" applyFill="1" applyBorder="1" applyAlignment="1">
      <alignment horizontal="right" vertical="center"/>
    </xf>
    <xf numFmtId="0" fontId="6" fillId="2" borderId="10" xfId="0" applyFont="1" applyFill="1" applyBorder="1" applyAlignment="1">
      <alignment horizontal="right" vertical="center" wrapText="1"/>
    </xf>
    <xf numFmtId="0" fontId="6" fillId="5" borderId="10" xfId="0" applyFont="1" applyFill="1" applyBorder="1" applyAlignment="1">
      <alignment horizontal="right" vertical="center"/>
    </xf>
    <xf numFmtId="0" fontId="22" fillId="0" borderId="0" xfId="0" applyFont="1" applyAlignment="1">
      <alignment horizontal="center" vertical="center"/>
    </xf>
    <xf numFmtId="0" fontId="6" fillId="2" borderId="6" xfId="0" applyFont="1" applyFill="1" applyBorder="1" applyAlignment="1">
      <alignment horizontal="right" vertical="center"/>
    </xf>
    <xf numFmtId="0" fontId="13" fillId="3" borderId="8" xfId="97" applyFont="1" applyBorder="1" applyAlignment="1">
      <alignment horizontal="right" vertical="center"/>
    </xf>
    <xf numFmtId="0" fontId="6" fillId="5" borderId="6" xfId="0" applyFont="1" applyFill="1" applyBorder="1" applyAlignment="1">
      <alignment horizontal="right" vertical="center"/>
    </xf>
    <xf numFmtId="0" fontId="6" fillId="5" borderId="8" xfId="0" applyFont="1" applyFill="1" applyBorder="1" applyAlignment="1">
      <alignment horizontal="right" vertical="center"/>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center" vertical="center"/>
    </xf>
    <xf numFmtId="0" fontId="16" fillId="0" borderId="0" xfId="0" applyFont="1" applyProtection="1"/>
    <xf numFmtId="0" fontId="15" fillId="0" borderId="1" xfId="0" applyFont="1" applyBorder="1" applyAlignment="1" applyProtection="1">
      <alignment vertical="center" wrapText="1"/>
    </xf>
    <xf numFmtId="0" fontId="16" fillId="0" borderId="1" xfId="0" applyFont="1" applyBorder="1" applyAlignment="1" applyProtection="1">
      <alignment horizontal="center" vertical="center"/>
    </xf>
    <xf numFmtId="0" fontId="23" fillId="3" borderId="1" xfId="97" applyFont="1" applyBorder="1" applyAlignment="1" applyProtection="1">
      <alignment horizontal="left"/>
      <protection locked="0"/>
    </xf>
    <xf numFmtId="165" fontId="23" fillId="3" borderId="1" xfId="97" applyNumberFormat="1" applyFont="1" applyBorder="1" applyAlignment="1" applyProtection="1">
      <alignment horizontal="right"/>
      <protection locked="0"/>
    </xf>
    <xf numFmtId="166" fontId="23" fillId="3" borderId="1" xfId="97" applyNumberFormat="1" applyFont="1" applyBorder="1" applyAlignment="1" applyProtection="1">
      <alignment horizontal="right"/>
      <protection locked="0"/>
    </xf>
    <xf numFmtId="0" fontId="23" fillId="3" borderId="1" xfId="97" applyFont="1" applyBorder="1" applyAlignment="1" applyProtection="1">
      <alignment horizontal="right"/>
      <protection locked="0"/>
    </xf>
    <xf numFmtId="0" fontId="26" fillId="3" borderId="1" xfId="97" applyFont="1" applyBorder="1" applyAlignment="1" applyProtection="1">
      <alignment horizontal="left"/>
      <protection locked="0"/>
    </xf>
    <xf numFmtId="0" fontId="27" fillId="0" borderId="0" xfId="0" applyFont="1" applyAlignment="1">
      <alignment horizontal="center" vertical="center" wrapText="1"/>
    </xf>
    <xf numFmtId="0" fontId="25" fillId="0" borderId="0" xfId="0" applyFont="1"/>
    <xf numFmtId="0" fontId="9" fillId="3" borderId="1" xfId="97" applyFont="1" applyBorder="1" applyAlignment="1" applyProtection="1">
      <alignment horizontal="center"/>
      <protection locked="0"/>
    </xf>
    <xf numFmtId="0" fontId="5" fillId="2" borderId="1" xfId="0" applyFont="1" applyFill="1" applyBorder="1" applyAlignment="1">
      <alignment horizontal="center" vertical="center"/>
    </xf>
    <xf numFmtId="0" fontId="9" fillId="0" borderId="19" xfId="0" applyFont="1" applyBorder="1" applyAlignment="1">
      <alignment horizontal="left"/>
    </xf>
    <xf numFmtId="0" fontId="22" fillId="0" borderId="3" xfId="0" applyFont="1" applyBorder="1" applyAlignment="1">
      <alignment horizontal="left"/>
    </xf>
    <xf numFmtId="0" fontId="22" fillId="0" borderId="4" xfId="0" applyFont="1" applyBorder="1" applyAlignment="1">
      <alignment horizontal="left"/>
    </xf>
    <xf numFmtId="0" fontId="22" fillId="0" borderId="5"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3" fillId="0" borderId="2" xfId="0" applyFont="1" applyBorder="1" applyAlignment="1">
      <alignment horizontal="left"/>
    </xf>
    <xf numFmtId="0" fontId="3" fillId="0" borderId="7" xfId="0" applyFont="1" applyBorder="1" applyAlignment="1">
      <alignment horizontal="left"/>
    </xf>
    <xf numFmtId="0" fontId="2" fillId="0" borderId="1" xfId="0" applyFont="1" applyBorder="1" applyAlignment="1">
      <alignment horizontal="left"/>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2" fillId="0" borderId="11"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1" fillId="0" borderId="1" xfId="0" applyFont="1" applyBorder="1" applyAlignment="1">
      <alignment horizontal="left"/>
    </xf>
  </cellXfs>
  <cellStyles count="166">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Neutre" xfId="97" builtinId="28"/>
    <cellStyle name="Normal" xfId="0" builtinId="0"/>
  </cellStyles>
  <dxfs count="6">
    <dxf>
      <font>
        <strike val="0"/>
        <outline val="0"/>
        <shadow val="0"/>
        <u val="none"/>
        <vertAlign val="baseline"/>
        <sz val="11"/>
        <color theme="3" tint="-0.249977111117893"/>
        <name val="Calibri"/>
        <scheme val="minor"/>
      </font>
      <numFmt numFmtId="164" formatCode="0.000"/>
    </dxf>
    <dxf>
      <font>
        <b val="0"/>
        <i val="0"/>
        <strike val="0"/>
        <condense val="0"/>
        <extend val="0"/>
        <outline val="0"/>
        <shadow val="0"/>
        <u val="none"/>
        <vertAlign val="baseline"/>
        <sz val="11"/>
        <color theme="3" tint="-0.249977111117893"/>
        <name val="Calibri"/>
        <scheme val="minor"/>
      </font>
      <numFmt numFmtId="164" formatCode="0.000"/>
    </dxf>
    <dxf>
      <font>
        <b val="0"/>
        <i val="0"/>
        <strike val="0"/>
        <condense val="0"/>
        <extend val="0"/>
        <outline val="0"/>
        <shadow val="0"/>
        <u val="none"/>
        <vertAlign val="baseline"/>
        <sz val="11"/>
        <color theme="3" tint="-0.249977111117893"/>
        <name val="Calibri"/>
        <scheme val="minor"/>
      </font>
      <numFmt numFmtId="164" formatCode="0.000"/>
    </dxf>
    <dxf>
      <font>
        <b val="0"/>
        <i val="0"/>
        <strike val="0"/>
        <condense val="0"/>
        <extend val="0"/>
        <outline val="0"/>
        <shadow val="0"/>
        <u val="none"/>
        <vertAlign val="baseline"/>
        <sz val="11"/>
        <color theme="3" tint="-0.249977111117893"/>
        <name val="Calibri"/>
        <scheme val="minor"/>
      </font>
      <numFmt numFmtId="0" formatCode="General"/>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s>
  <tableStyles count="0" defaultTableStyle="TableStyleMedium9" defaultPivotStyle="PivotStyleLight16"/>
  <colors>
    <mruColors>
      <color rgb="FF66CCFF"/>
      <color rgb="FFFFFF66"/>
      <color rgb="FFCCFFCC"/>
      <color rgb="FFFFFFCC"/>
      <color rgb="FFCCFFFF"/>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Predictive</a:t>
            </a:r>
            <a:r>
              <a:rPr lang="en-US" baseline="0"/>
              <a:t> Control Chart (unstandardized)</a:t>
            </a:r>
          </a:p>
        </c:rich>
      </c:tx>
      <c:layout/>
      <c:overlay val="0"/>
    </c:title>
    <c:autoTitleDeleted val="0"/>
    <c:plotArea>
      <c:layout/>
      <c:lineChart>
        <c:grouping val="standard"/>
        <c:varyColors val="0"/>
        <c:ser>
          <c:idx val="0"/>
          <c:order val="0"/>
          <c:tx>
            <c:strRef>
              <c:f>PCC!$O$18</c:f>
              <c:strCache>
                <c:ptCount val="1"/>
                <c:pt idx="0">
                  <c:v>Value</c:v>
                </c:pt>
              </c:strCache>
            </c:strRef>
          </c:tx>
          <c:spPr>
            <a:ln w="38100" cmpd="sng">
              <a:solidFill>
                <a:srgbClr val="3366FF"/>
              </a:solidFill>
            </a:ln>
          </c:spPr>
          <c:marker>
            <c:symbol val="none"/>
          </c:marker>
          <c:val>
            <c:numRef>
              <c:f>PCC!$O$19:$O$68</c:f>
              <c:numCache>
                <c:formatCode>General</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ser>
        <c:ser>
          <c:idx val="1"/>
          <c:order val="1"/>
          <c:tx>
            <c:strRef>
              <c:f>PCC!$P$18</c:f>
              <c:strCache>
                <c:ptCount val="1"/>
                <c:pt idx="0">
                  <c:v>Lower PCC Limit</c:v>
                </c:pt>
              </c:strCache>
            </c:strRef>
          </c:tx>
          <c:spPr>
            <a:ln>
              <a:solidFill>
                <a:srgbClr val="FF0000"/>
              </a:solidFill>
            </a:ln>
          </c:spPr>
          <c:marker>
            <c:symbol val="none"/>
          </c:marker>
          <c:val>
            <c:numRef>
              <c:f>PCC!$P$19:$P$68</c:f>
              <c:numCache>
                <c:formatCode>0.000</c:formatCode>
                <c:ptCount val="50"/>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ser>
        <c:ser>
          <c:idx val="2"/>
          <c:order val="2"/>
          <c:tx>
            <c:strRef>
              <c:f>PCC!$Q$18</c:f>
              <c:strCache>
                <c:ptCount val="1"/>
                <c:pt idx="0">
                  <c:v>Upper PCC Limit</c:v>
                </c:pt>
              </c:strCache>
            </c:strRef>
          </c:tx>
          <c:spPr>
            <a:ln>
              <a:solidFill>
                <a:srgbClr val="008000"/>
              </a:solidFill>
            </a:ln>
          </c:spPr>
          <c:marker>
            <c:symbol val="none"/>
          </c:marker>
          <c:val>
            <c:numRef>
              <c:f>PCC!$Q$19:$Q$68</c:f>
              <c:numCache>
                <c:formatCode>0.000</c:formatCode>
                <c:ptCount val="50"/>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ser>
        <c:ser>
          <c:idx val="3"/>
          <c:order val="3"/>
          <c:tx>
            <c:strRef>
              <c:f>PCC!$R$18</c:f>
              <c:strCache>
                <c:ptCount val="1"/>
                <c:pt idx="0">
                  <c:v>Posterior Mean</c:v>
                </c:pt>
              </c:strCache>
            </c:strRef>
          </c:tx>
          <c:spPr>
            <a:ln w="28575" cmpd="sng">
              <a:solidFill>
                <a:srgbClr val="660066"/>
              </a:solidFill>
              <a:prstDash val="sysDash"/>
            </a:ln>
          </c:spPr>
          <c:marker>
            <c:symbol val="none"/>
          </c:marker>
          <c:val>
            <c:numRef>
              <c:f>PCC!$R$19:$R$68</c:f>
              <c:numCache>
                <c:formatCode>0.000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val>
          <c:smooth val="0"/>
        </c:ser>
        <c:dLbls>
          <c:showLegendKey val="0"/>
          <c:showVal val="0"/>
          <c:showCatName val="0"/>
          <c:showSerName val="0"/>
          <c:showPercent val="0"/>
          <c:showBubbleSize val="0"/>
        </c:dLbls>
        <c:marker val="1"/>
        <c:smooth val="0"/>
        <c:axId val="85285120"/>
        <c:axId val="85516672"/>
      </c:lineChart>
      <c:catAx>
        <c:axId val="85285120"/>
        <c:scaling>
          <c:orientation val="minMax"/>
        </c:scaling>
        <c:delete val="0"/>
        <c:axPos val="b"/>
        <c:title>
          <c:tx>
            <c:rich>
              <a:bodyPr/>
              <a:lstStyle/>
              <a:p>
                <a:pPr>
                  <a:defRPr lang="en-US"/>
                </a:pPr>
                <a:r>
                  <a:rPr lang="en-US" sz="1600"/>
                  <a:t>Observations</a:t>
                </a:r>
              </a:p>
              <a:p>
                <a:pPr>
                  <a:defRPr lang="en-US"/>
                </a:pPr>
                <a:endParaRPr lang="en-US"/>
              </a:p>
            </c:rich>
          </c:tx>
          <c:layout/>
          <c:overlay val="0"/>
        </c:title>
        <c:majorTickMark val="out"/>
        <c:minorTickMark val="none"/>
        <c:tickLblPos val="nextTo"/>
        <c:txPr>
          <a:bodyPr/>
          <a:lstStyle/>
          <a:p>
            <a:pPr>
              <a:defRPr lang="en-US"/>
            </a:pPr>
            <a:endParaRPr lang="fr-FR"/>
          </a:p>
        </c:txPr>
        <c:crossAx val="85516672"/>
        <c:crosses val="autoZero"/>
        <c:auto val="1"/>
        <c:lblAlgn val="ctr"/>
        <c:lblOffset val="100"/>
        <c:noMultiLvlLbl val="0"/>
      </c:catAx>
      <c:valAx>
        <c:axId val="85516672"/>
        <c:scaling>
          <c:orientation val="minMax"/>
        </c:scaling>
        <c:delete val="0"/>
        <c:axPos val="l"/>
        <c:majorGridlines/>
        <c:title>
          <c:tx>
            <c:strRef>
              <c:f>PCC!$B$14</c:f>
              <c:strCache>
                <c:ptCount val="1"/>
              </c:strCache>
            </c:strRef>
          </c:tx>
          <c:layout/>
          <c:overlay val="0"/>
          <c:txPr>
            <a:bodyPr rot="-5400000" vert="horz"/>
            <a:lstStyle/>
            <a:p>
              <a:pPr>
                <a:defRPr lang="en-US"/>
              </a:pPr>
              <a:endParaRPr lang="fr-FR"/>
            </a:p>
          </c:txPr>
        </c:title>
        <c:numFmt formatCode="General" sourceLinked="1"/>
        <c:majorTickMark val="out"/>
        <c:minorTickMark val="none"/>
        <c:tickLblPos val="nextTo"/>
        <c:txPr>
          <a:bodyPr/>
          <a:lstStyle/>
          <a:p>
            <a:pPr>
              <a:defRPr lang="en-US"/>
            </a:pPr>
            <a:endParaRPr lang="fr-FR"/>
          </a:p>
        </c:txPr>
        <c:crossAx val="85285120"/>
        <c:crosses val="autoZero"/>
        <c:crossBetween val="between"/>
      </c:valAx>
    </c:plotArea>
    <c:legend>
      <c:legendPos val="r"/>
      <c:layout/>
      <c:overlay val="0"/>
      <c:spPr>
        <a:ln>
          <a:prstDash val="dot"/>
        </a:ln>
      </c:spPr>
      <c:txPr>
        <a:bodyPr/>
        <a:lstStyle/>
        <a:p>
          <a:pPr>
            <a:defRPr lang="en-US" sz="1400"/>
          </a:pPr>
          <a:endParaRPr lang="fr-FR"/>
        </a:p>
      </c:txPr>
    </c:legend>
    <c:plotVisOnly val="1"/>
    <c:dispBlanksAs val="gap"/>
    <c:showDLblsOverMax val="0"/>
  </c:chart>
  <c:printSettings>
    <c:headerFooter/>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203200</xdr:colOff>
      <xdr:row>0</xdr:row>
      <xdr:rowOff>152400</xdr:rowOff>
    </xdr:from>
    <xdr:to>
      <xdr:col>16</xdr:col>
      <xdr:colOff>1193800</xdr:colOff>
      <xdr:row>15</xdr:row>
      <xdr:rowOff>25400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261620</xdr:colOff>
      <xdr:row>10</xdr:row>
      <xdr:rowOff>25400</xdr:rowOff>
    </xdr:to>
    <xdr:pic>
      <xdr:nvPicPr>
        <xdr:cNvPr id="2" name="Picture 1" descr="1_AUEB-pantone-L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80580" cy="1854200"/>
        </a:xfrm>
        <a:prstGeom prst="rect">
          <a:avLst/>
        </a:prstGeom>
      </xdr:spPr>
    </xdr:pic>
    <xdr:clientData/>
  </xdr:twoCellAnchor>
  <xdr:twoCellAnchor editAs="oneCell">
    <xdr:from>
      <xdr:col>8</xdr:col>
      <xdr:colOff>650240</xdr:colOff>
      <xdr:row>0</xdr:row>
      <xdr:rowOff>0</xdr:rowOff>
    </xdr:from>
    <xdr:to>
      <xdr:col>15</xdr:col>
      <xdr:colOff>403860</xdr:colOff>
      <xdr:row>10</xdr:row>
      <xdr:rowOff>76200</xdr:rowOff>
    </xdr:to>
    <xdr:pic>
      <xdr:nvPicPr>
        <xdr:cNvPr id="3" name="Picture 2" descr="Hospices_civils_Lyon.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69200" y="0"/>
          <a:ext cx="5697220" cy="1905000"/>
        </a:xfrm>
        <a:prstGeom prst="rect">
          <a:avLst/>
        </a:prstGeom>
      </xdr:spPr>
    </xdr:pic>
    <xdr:clientData/>
  </xdr:twoCellAnchor>
</xdr:wsDr>
</file>

<file path=xl/tables/table1.xml><?xml version="1.0" encoding="utf-8"?>
<table xmlns="http://schemas.openxmlformats.org/spreadsheetml/2006/main" id="1" name="Table1" displayName="Table1" ref="O18:R68" totalsRowShown="0" headerRowDxfId="5" dataDxfId="4">
  <autoFilter ref="O18:R68"/>
  <tableColumns count="4">
    <tableColumn id="1" name="Value" dataDxfId="3">
      <calculatedColumnFormula>IF(ISNUMBER(F19),F19,NA())</calculatedColumnFormula>
    </tableColumn>
    <tableColumn id="2" name="Lower PCC Limit" dataDxfId="2">
      <calculatedColumnFormula>IF(ISNUMBER(O19),M19+$B$11*SQRT(N19),"")</calculatedColumnFormula>
    </tableColumn>
    <tableColumn id="3" name="Upper PCC Limit" dataDxfId="1">
      <calculatedColumnFormula>IF(ISNUMBER(O19),M19+$B$12*SQRT(N19),"")</calculatedColumnFormula>
    </tableColumn>
    <tableColumn id="4" name="Posterior Mean" dataDxfId="0">
      <calculatedColumnFormula>IF(ISNUMBER(Table1[[#This Row],[Value]]),K19,NA())</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abSelected="1" zoomScale="90" zoomScaleNormal="90" workbookViewId="0">
      <selection activeCell="B2" sqref="B2"/>
    </sheetView>
  </sheetViews>
  <sheetFormatPr baseColWidth="10" defaultColWidth="11.42578125" defaultRowHeight="15" x14ac:dyDescent="0.25"/>
  <cols>
    <col min="1" max="1" width="25.7109375" customWidth="1"/>
    <col min="2" max="2" width="18.42578125" customWidth="1"/>
    <col min="3" max="3" width="15.28515625" bestFit="1" customWidth="1"/>
    <col min="4" max="4" width="12" bestFit="1" customWidth="1"/>
    <col min="5" max="5" width="12.140625" bestFit="1" customWidth="1"/>
    <col min="6" max="6" width="17.140625" bestFit="1" customWidth="1"/>
    <col min="7" max="7" width="17.85546875" customWidth="1"/>
    <col min="8" max="8" width="13.42578125" customWidth="1"/>
    <col min="9" max="9" width="13.140625" customWidth="1"/>
    <col min="10" max="10" width="12" customWidth="1"/>
    <col min="16" max="17" width="17.140625" customWidth="1"/>
    <col min="18" max="18" width="13.28515625" bestFit="1" customWidth="1"/>
  </cols>
  <sheetData>
    <row r="1" spans="1:2" ht="15.75" x14ac:dyDescent="0.25">
      <c r="A1" s="50" t="s">
        <v>43</v>
      </c>
      <c r="B1" s="50"/>
    </row>
    <row r="2" spans="1:2" ht="63" x14ac:dyDescent="0.25">
      <c r="A2" s="1" t="s">
        <v>10</v>
      </c>
      <c r="B2" s="8"/>
    </row>
    <row r="3" spans="1:2" ht="47.25" x14ac:dyDescent="0.25">
      <c r="A3" s="1" t="s">
        <v>8</v>
      </c>
      <c r="B3" s="9"/>
    </row>
    <row r="4" spans="1:2" ht="47.25" x14ac:dyDescent="0.25">
      <c r="A4" s="1" t="s">
        <v>49</v>
      </c>
      <c r="B4" s="9"/>
    </row>
    <row r="5" spans="1:2" ht="47.25" x14ac:dyDescent="0.25">
      <c r="A5" s="34" t="s">
        <v>50</v>
      </c>
      <c r="B5" s="35">
        <f>B3*B2/100</f>
        <v>0</v>
      </c>
    </row>
    <row r="6" spans="1:2" ht="31.5" x14ac:dyDescent="0.25">
      <c r="A6" s="36" t="s">
        <v>9</v>
      </c>
      <c r="B6" s="37">
        <v>20</v>
      </c>
    </row>
    <row r="7" spans="1:2" ht="31.5" x14ac:dyDescent="0.25">
      <c r="A7" s="36" t="s">
        <v>12</v>
      </c>
      <c r="B7" s="37">
        <v>0.05</v>
      </c>
    </row>
    <row r="8" spans="1:2" ht="47.25" x14ac:dyDescent="0.25">
      <c r="A8" s="36" t="s">
        <v>13</v>
      </c>
      <c r="B8" s="37">
        <v>370</v>
      </c>
    </row>
    <row r="9" spans="1:2" ht="15.75" x14ac:dyDescent="0.25">
      <c r="A9" s="38"/>
      <c r="B9" s="38"/>
    </row>
    <row r="10" spans="1:2" ht="31.5" x14ac:dyDescent="0.25">
      <c r="A10" s="39" t="s">
        <v>18</v>
      </c>
      <c r="B10" s="40">
        <f>1-(1-B7)^(1/(B6-1))</f>
        <v>2.6960063028712566E-3</v>
      </c>
    </row>
    <row r="11" spans="1:2" ht="31.5" x14ac:dyDescent="0.25">
      <c r="A11" s="39" t="s">
        <v>0</v>
      </c>
      <c r="B11" s="40">
        <f>NORMSINV($B$10/2)</f>
        <v>-3.0004278342529251</v>
      </c>
    </row>
    <row r="12" spans="1:2" ht="31.5" x14ac:dyDescent="0.25">
      <c r="A12" s="39" t="s">
        <v>1</v>
      </c>
      <c r="B12" s="40">
        <f>NORMSINV(1-$B$10/2)</f>
        <v>3.0004278342529132</v>
      </c>
    </row>
    <row r="13" spans="1:2" ht="15.75" x14ac:dyDescent="0.25">
      <c r="A13" s="15"/>
      <c r="B13" s="16"/>
    </row>
    <row r="14" spans="1:2" ht="15.75" x14ac:dyDescent="0.25">
      <c r="A14" s="25" t="s">
        <v>34</v>
      </c>
      <c r="B14" s="9"/>
    </row>
    <row r="17" spans="1:22" ht="30" customHeight="1" x14ac:dyDescent="0.25">
      <c r="D17" s="49" t="s">
        <v>14</v>
      </c>
      <c r="E17" s="49"/>
    </row>
    <row r="18" spans="1:22" ht="63" x14ac:dyDescent="0.25">
      <c r="A18" s="23" t="s">
        <v>11</v>
      </c>
      <c r="B18" s="24" t="s">
        <v>19</v>
      </c>
      <c r="C18" s="24" t="s">
        <v>20</v>
      </c>
      <c r="D18" s="14" t="s">
        <v>21</v>
      </c>
      <c r="E18" s="14" t="s">
        <v>22</v>
      </c>
      <c r="F18" s="10" t="s">
        <v>2</v>
      </c>
      <c r="G18" s="11" t="s">
        <v>3</v>
      </c>
      <c r="H18" s="24" t="s">
        <v>44</v>
      </c>
      <c r="I18" s="12"/>
      <c r="J18" s="46" t="s">
        <v>6</v>
      </c>
      <c r="K18" s="46" t="s">
        <v>15</v>
      </c>
      <c r="L18" s="46" t="s">
        <v>7</v>
      </c>
      <c r="M18" s="46" t="s">
        <v>4</v>
      </c>
      <c r="N18" s="46" t="s">
        <v>5</v>
      </c>
      <c r="O18" s="13" t="s">
        <v>2</v>
      </c>
      <c r="P18" s="13" t="s">
        <v>16</v>
      </c>
      <c r="Q18" s="13" t="s">
        <v>17</v>
      </c>
      <c r="R18" s="13" t="s">
        <v>15</v>
      </c>
      <c r="S18" s="47"/>
      <c r="T18" s="47"/>
      <c r="U18" s="46" t="s">
        <v>40</v>
      </c>
      <c r="V18" s="46" t="s">
        <v>41</v>
      </c>
    </row>
    <row r="19" spans="1:22" ht="15.75" x14ac:dyDescent="0.25">
      <c r="A19" s="45"/>
      <c r="B19" s="42"/>
      <c r="C19" s="43"/>
      <c r="D19" s="21"/>
      <c r="E19" s="21"/>
      <c r="F19" s="6" t="str">
        <f>IF(AND(D19="",E19=""),"",IF(OR(AND(D19&lt;&gt;"",E19=""),AND(D19="",E19&lt;&gt;"")),"Fill the number twice",IF(AND(D19&lt;&gt;"",E19&lt;&gt;"",D19=E19),E19,"Error in entry")))</f>
        <v/>
      </c>
      <c r="G19" s="7"/>
      <c r="H19" s="48"/>
      <c r="I19" s="3" t="str">
        <f>IF(OR(OR(D19="",E19=""),AND(D19&lt;&gt;"",E19&lt;&gt;"",AND(ISNUMBER(D19),ISNUMBER(E19)))),"","Need to enter a number")</f>
        <v/>
      </c>
      <c r="J19" s="47" t="e">
        <f>B5^2/(B5^2+B4^2)</f>
        <v>#DIV/0!</v>
      </c>
      <c r="K19" s="47" t="str">
        <f>IF(ISNUMBER(F19),J19*F19+(1-J19)*B3,"")</f>
        <v/>
      </c>
      <c r="L19" s="47" t="e">
        <f>J19*$B$4^2</f>
        <v>#DIV/0!</v>
      </c>
      <c r="M19" s="47"/>
      <c r="N19" s="47"/>
      <c r="O19" s="17" t="e">
        <f t="shared" ref="O19:O50" si="0">IF(ISNUMBER(F19),F19,NA())</f>
        <v>#N/A</v>
      </c>
      <c r="P19" s="18"/>
      <c r="Q19" s="18"/>
      <c r="R19" s="18" t="e">
        <f>IF(ISNUMBER(Table1[[#This Row],[Value]]),K19,NA())</f>
        <v>#N/A</v>
      </c>
      <c r="S19" s="47"/>
      <c r="T19" s="47"/>
      <c r="U19" s="47"/>
      <c r="V19" s="47"/>
    </row>
    <row r="20" spans="1:22" ht="15.75" x14ac:dyDescent="0.25">
      <c r="A20" s="41"/>
      <c r="B20" s="42"/>
      <c r="C20" s="43"/>
      <c r="D20" s="22"/>
      <c r="E20" s="22"/>
      <c r="F20" s="6" t="str">
        <f>IF(AND(D20="",E20=""),"",IF(OR(AND(D20&lt;&gt;"",E20=""),AND(D20="",E20&lt;&gt;"")),"Fill the number twice",IF(AND(D20&lt;&gt;"",E20&lt;&gt;"",D20=E20),E20,"Error in entry")))</f>
        <v/>
      </c>
      <c r="G20" s="2" t="str">
        <f>IF(OR(S20="",T20=""),"",IF(OR(F20&lt;S20,F20&gt;T20),"*** ALARM ***",""))</f>
        <v/>
      </c>
      <c r="H20" s="48"/>
      <c r="I20" s="3" t="str">
        <f>IF(OR(OR(D20="",E20=""),AND(D20&lt;&gt;"",E20&lt;&gt;"",AND(ISNUMBER(D20),ISNUMBER(E20)))),"","Need to enter a number")</f>
        <v/>
      </c>
      <c r="J20" s="47" t="str">
        <f>IF(ISNUMBER(F20),L19/(L19+$B$4^2),"")</f>
        <v/>
      </c>
      <c r="K20" s="47" t="str">
        <f>IF(ISNUMBER(F20),J20*F20+(1-J20)*K19,"")</f>
        <v/>
      </c>
      <c r="L20" s="47" t="str">
        <f>IF(ISNUMBER(F20),J20*$B$4^2,"")</f>
        <v/>
      </c>
      <c r="M20" s="47" t="str">
        <f>IF(ISNUMBER(F20),K19,"")</f>
        <v/>
      </c>
      <c r="N20" s="47" t="str">
        <f>IF(ISNUMBER(F20),L19+$B$4^2,"")</f>
        <v/>
      </c>
      <c r="O20" s="17" t="e">
        <f t="shared" si="0"/>
        <v>#N/A</v>
      </c>
      <c r="P20" s="18" t="e">
        <f t="shared" ref="P20:P38" si="1">IF(ISNUMBER(O20),M20+$B$11*SQRT(N20),NA())</f>
        <v>#N/A</v>
      </c>
      <c r="Q20" s="18" t="e">
        <f t="shared" ref="Q20:Q38" si="2">IF(ISNUMBER(O20),M20+$B$12*SQRT(N20),NA())</f>
        <v>#N/A</v>
      </c>
      <c r="R20" s="18" t="e">
        <f>IF(ISNUMBER(Table1[[#This Row],[Value]]),K20,NA())</f>
        <v>#N/A</v>
      </c>
      <c r="S20" s="47" t="str">
        <f>IF(ISNUMBER(O20),M20+$B$11*SQRT(N20),"")</f>
        <v/>
      </c>
      <c r="T20" s="47" t="str">
        <f>IF(ISNUMBER(O20),M20+$B$12*SQRT(N20),"")</f>
        <v/>
      </c>
      <c r="U20" s="47" t="str">
        <f>IF(OR(S20="",T20=""),"",IF(OR(F20&lt;S20,F20&gt;T20),0,1))</f>
        <v/>
      </c>
      <c r="V20" s="47" t="str">
        <f>IF(AND(ISNUMBER(O20),U20=1),Table1[[#This Row],[Value]],"")</f>
        <v/>
      </c>
    </row>
    <row r="21" spans="1:22" ht="15.75" x14ac:dyDescent="0.25">
      <c r="A21" s="41"/>
      <c r="B21" s="44"/>
      <c r="C21" s="44"/>
      <c r="D21" s="22"/>
      <c r="E21" s="22"/>
      <c r="F21" s="6" t="str">
        <f t="shared" ref="F21:F68" si="3">IF(AND(D21="",E21=""),"",IF(OR(AND(D21&lt;&gt;"",E21=""),AND(D21="",E21&lt;&gt;"")),"Fill the number twice",IF(AND(D21&lt;&gt;"",E21&lt;&gt;"",D21=E21),E21,"Error in entry")))</f>
        <v/>
      </c>
      <c r="G21" s="2" t="str">
        <f t="shared" ref="G21:G68" si="4">IF(OR(S21="",T21=""),"",IF(OR(F21&lt;S21,F21&gt;T21),"*** ALARM ***",""))</f>
        <v/>
      </c>
      <c r="H21" s="48"/>
      <c r="I21" s="3" t="str">
        <f t="shared" ref="I21:I68" si="5">IF(OR(OR(D21="",E21=""),AND(D21&lt;&gt;"",E21&lt;&gt;"",AND(ISNUMBER(D21),ISNUMBER(E21)))),"","Need to enter a number")</f>
        <v/>
      </c>
      <c r="J21" s="47" t="str">
        <f t="shared" ref="J21:J68" si="6">IF(ISNUMBER(F21),L20/(L20+$B$4^2),"")</f>
        <v/>
      </c>
      <c r="K21" s="47" t="str">
        <f t="shared" ref="K21:K68" si="7">IF(ISNUMBER(F21),J21*F21+(1-J21)*K20,"")</f>
        <v/>
      </c>
      <c r="L21" s="47" t="str">
        <f t="shared" ref="L21:L68" si="8">IF(ISNUMBER(F21),J21*$B$4^2,"")</f>
        <v/>
      </c>
      <c r="M21" s="47" t="str">
        <f t="shared" ref="M21:M68" si="9">IF(ISNUMBER(F21),K20,"")</f>
        <v/>
      </c>
      <c r="N21" s="47" t="str">
        <f t="shared" ref="N21:N68" si="10">IF(ISNUMBER(F21),L20+$B$4^2,"")</f>
        <v/>
      </c>
      <c r="O21" s="17" t="e">
        <f t="shared" si="0"/>
        <v>#N/A</v>
      </c>
      <c r="P21" s="18" t="e">
        <f t="shared" si="1"/>
        <v>#N/A</v>
      </c>
      <c r="Q21" s="18" t="e">
        <f t="shared" si="2"/>
        <v>#N/A</v>
      </c>
      <c r="R21" s="18" t="e">
        <f>IF(ISNUMBER(Table1[[#This Row],[Value]]),K21,NA())</f>
        <v>#N/A</v>
      </c>
      <c r="S21" s="47" t="str">
        <f t="shared" ref="S21:S68" si="11">IF(ISNUMBER(O21),M21+$B$11*SQRT(N21),"")</f>
        <v/>
      </c>
      <c r="T21" s="47" t="str">
        <f t="shared" ref="T21:T68" si="12">IF(ISNUMBER(O21),M21+$B$12*SQRT(N21),"")</f>
        <v/>
      </c>
      <c r="U21" s="47" t="str">
        <f t="shared" ref="U21:U68" si="13">IF(OR(S21="",T21=""),"",IF(OR(F21&lt;S21,F21&gt;T21),0,1))</f>
        <v/>
      </c>
      <c r="V21" s="47" t="str">
        <f>IF(AND(ISNUMBER(O21),U21=1),Table1[[#This Row],[Value]],"")</f>
        <v/>
      </c>
    </row>
    <row r="22" spans="1:22" ht="15.75" x14ac:dyDescent="0.25">
      <c r="A22" s="41"/>
      <c r="B22" s="44"/>
      <c r="C22" s="44"/>
      <c r="D22" s="22"/>
      <c r="E22" s="22"/>
      <c r="F22" s="6" t="str">
        <f t="shared" si="3"/>
        <v/>
      </c>
      <c r="G22" s="2" t="str">
        <f t="shared" si="4"/>
        <v/>
      </c>
      <c r="H22" s="48"/>
      <c r="I22" s="3" t="str">
        <f t="shared" si="5"/>
        <v/>
      </c>
      <c r="J22" s="47" t="str">
        <f t="shared" si="6"/>
        <v/>
      </c>
      <c r="K22" s="47" t="str">
        <f t="shared" si="7"/>
        <v/>
      </c>
      <c r="L22" s="47" t="str">
        <f t="shared" si="8"/>
        <v/>
      </c>
      <c r="M22" s="47" t="str">
        <f t="shared" si="9"/>
        <v/>
      </c>
      <c r="N22" s="47" t="str">
        <f t="shared" si="10"/>
        <v/>
      </c>
      <c r="O22" s="17" t="e">
        <f t="shared" si="0"/>
        <v>#N/A</v>
      </c>
      <c r="P22" s="18" t="e">
        <f t="shared" si="1"/>
        <v>#N/A</v>
      </c>
      <c r="Q22" s="18" t="e">
        <f t="shared" si="2"/>
        <v>#N/A</v>
      </c>
      <c r="R22" s="18" t="e">
        <f>IF(ISNUMBER(Table1[[#This Row],[Value]]),K22,NA())</f>
        <v>#N/A</v>
      </c>
      <c r="S22" s="47" t="str">
        <f t="shared" si="11"/>
        <v/>
      </c>
      <c r="T22" s="47" t="str">
        <f t="shared" si="12"/>
        <v/>
      </c>
      <c r="U22" s="47" t="str">
        <f t="shared" si="13"/>
        <v/>
      </c>
      <c r="V22" s="47" t="str">
        <f>IF(AND(ISNUMBER(O22),U22=1),Table1[[#This Row],[Value]],"")</f>
        <v/>
      </c>
    </row>
    <row r="23" spans="1:22" ht="15.75" x14ac:dyDescent="0.25">
      <c r="A23" s="41"/>
      <c r="B23" s="44"/>
      <c r="C23" s="44"/>
      <c r="D23" s="22"/>
      <c r="E23" s="22"/>
      <c r="F23" s="6" t="str">
        <f t="shared" si="3"/>
        <v/>
      </c>
      <c r="G23" s="2" t="str">
        <f t="shared" si="4"/>
        <v/>
      </c>
      <c r="H23" s="48"/>
      <c r="I23" s="3" t="str">
        <f t="shared" si="5"/>
        <v/>
      </c>
      <c r="J23" s="47" t="str">
        <f t="shared" si="6"/>
        <v/>
      </c>
      <c r="K23" s="47" t="str">
        <f t="shared" si="7"/>
        <v/>
      </c>
      <c r="L23" s="47" t="str">
        <f t="shared" si="8"/>
        <v/>
      </c>
      <c r="M23" s="47" t="str">
        <f t="shared" si="9"/>
        <v/>
      </c>
      <c r="N23" s="47" t="str">
        <f t="shared" si="10"/>
        <v/>
      </c>
      <c r="O23" s="17" t="e">
        <f t="shared" si="0"/>
        <v>#N/A</v>
      </c>
      <c r="P23" s="18" t="e">
        <f t="shared" si="1"/>
        <v>#N/A</v>
      </c>
      <c r="Q23" s="18" t="e">
        <f t="shared" si="2"/>
        <v>#N/A</v>
      </c>
      <c r="R23" s="18" t="e">
        <f>IF(ISNUMBER(Table1[[#This Row],[Value]]),K23,NA())</f>
        <v>#N/A</v>
      </c>
      <c r="S23" s="47" t="str">
        <f t="shared" si="11"/>
        <v/>
      </c>
      <c r="T23" s="47" t="str">
        <f t="shared" si="12"/>
        <v/>
      </c>
      <c r="U23" s="47" t="str">
        <f t="shared" si="13"/>
        <v/>
      </c>
      <c r="V23" s="47" t="str">
        <f>IF(AND(ISNUMBER(O23),U23=1),Table1[[#This Row],[Value]],"")</f>
        <v/>
      </c>
    </row>
    <row r="24" spans="1:22" ht="15.75" x14ac:dyDescent="0.25">
      <c r="A24" s="41"/>
      <c r="B24" s="44"/>
      <c r="C24" s="44"/>
      <c r="D24" s="22"/>
      <c r="E24" s="22"/>
      <c r="F24" s="6" t="str">
        <f t="shared" si="3"/>
        <v/>
      </c>
      <c r="G24" s="2" t="str">
        <f t="shared" si="4"/>
        <v/>
      </c>
      <c r="H24" s="48"/>
      <c r="I24" s="3" t="str">
        <f t="shared" si="5"/>
        <v/>
      </c>
      <c r="J24" s="47" t="str">
        <f t="shared" si="6"/>
        <v/>
      </c>
      <c r="K24" s="47" t="str">
        <f t="shared" si="7"/>
        <v/>
      </c>
      <c r="L24" s="47" t="str">
        <f t="shared" si="8"/>
        <v/>
      </c>
      <c r="M24" s="47" t="str">
        <f t="shared" si="9"/>
        <v/>
      </c>
      <c r="N24" s="47" t="str">
        <f t="shared" si="10"/>
        <v/>
      </c>
      <c r="O24" s="17" t="e">
        <f t="shared" si="0"/>
        <v>#N/A</v>
      </c>
      <c r="P24" s="18" t="e">
        <f t="shared" si="1"/>
        <v>#N/A</v>
      </c>
      <c r="Q24" s="18" t="e">
        <f t="shared" si="2"/>
        <v>#N/A</v>
      </c>
      <c r="R24" s="18" t="e">
        <f>IF(ISNUMBER(Table1[[#This Row],[Value]]),K24,NA())</f>
        <v>#N/A</v>
      </c>
      <c r="S24" s="47" t="str">
        <f t="shared" si="11"/>
        <v/>
      </c>
      <c r="T24" s="47" t="str">
        <f t="shared" si="12"/>
        <v/>
      </c>
      <c r="U24" s="47" t="str">
        <f t="shared" si="13"/>
        <v/>
      </c>
      <c r="V24" s="47" t="str">
        <f>IF(AND(ISNUMBER(O24),U24=1),Table1[[#This Row],[Value]],"")</f>
        <v/>
      </c>
    </row>
    <row r="25" spans="1:22" ht="15.75" x14ac:dyDescent="0.25">
      <c r="A25" s="41"/>
      <c r="B25" s="44"/>
      <c r="C25" s="44"/>
      <c r="D25" s="21"/>
      <c r="E25" s="21"/>
      <c r="F25" s="6" t="str">
        <f t="shared" si="3"/>
        <v/>
      </c>
      <c r="G25" s="2" t="str">
        <f t="shared" si="4"/>
        <v/>
      </c>
      <c r="H25" s="48"/>
      <c r="I25" s="3" t="str">
        <f t="shared" si="5"/>
        <v/>
      </c>
      <c r="J25" s="47" t="str">
        <f t="shared" si="6"/>
        <v/>
      </c>
      <c r="K25" s="47" t="str">
        <f t="shared" si="7"/>
        <v/>
      </c>
      <c r="L25" s="47" t="str">
        <f t="shared" si="8"/>
        <v/>
      </c>
      <c r="M25" s="47" t="str">
        <f t="shared" si="9"/>
        <v/>
      </c>
      <c r="N25" s="47" t="str">
        <f t="shared" si="10"/>
        <v/>
      </c>
      <c r="O25" s="17" t="e">
        <f t="shared" si="0"/>
        <v>#N/A</v>
      </c>
      <c r="P25" s="18" t="e">
        <f t="shared" si="1"/>
        <v>#N/A</v>
      </c>
      <c r="Q25" s="18" t="e">
        <f t="shared" si="2"/>
        <v>#N/A</v>
      </c>
      <c r="R25" s="18" t="e">
        <f>IF(ISNUMBER(Table1[[#This Row],[Value]]),K25,NA())</f>
        <v>#N/A</v>
      </c>
      <c r="S25" s="47" t="str">
        <f t="shared" si="11"/>
        <v/>
      </c>
      <c r="T25" s="47" t="str">
        <f t="shared" si="12"/>
        <v/>
      </c>
      <c r="U25" s="47" t="str">
        <f t="shared" si="13"/>
        <v/>
      </c>
      <c r="V25" s="47" t="str">
        <f>IF(AND(ISNUMBER(O25),U25=1),Table1[[#This Row],[Value]],"")</f>
        <v/>
      </c>
    </row>
    <row r="26" spans="1:22" ht="15.75" x14ac:dyDescent="0.25">
      <c r="A26" s="41"/>
      <c r="B26" s="44"/>
      <c r="C26" s="44"/>
      <c r="D26" s="22"/>
      <c r="E26" s="22"/>
      <c r="F26" s="6" t="str">
        <f t="shared" si="3"/>
        <v/>
      </c>
      <c r="G26" s="2" t="str">
        <f t="shared" si="4"/>
        <v/>
      </c>
      <c r="H26" s="48"/>
      <c r="I26" s="3" t="str">
        <f t="shared" si="5"/>
        <v/>
      </c>
      <c r="J26" s="47" t="str">
        <f t="shared" si="6"/>
        <v/>
      </c>
      <c r="K26" s="47" t="str">
        <f t="shared" si="7"/>
        <v/>
      </c>
      <c r="L26" s="47" t="str">
        <f t="shared" si="8"/>
        <v/>
      </c>
      <c r="M26" s="47" t="str">
        <f t="shared" si="9"/>
        <v/>
      </c>
      <c r="N26" s="47" t="str">
        <f t="shared" si="10"/>
        <v/>
      </c>
      <c r="O26" s="17" t="e">
        <f t="shared" si="0"/>
        <v>#N/A</v>
      </c>
      <c r="P26" s="18" t="e">
        <f t="shared" si="1"/>
        <v>#N/A</v>
      </c>
      <c r="Q26" s="18" t="e">
        <f t="shared" si="2"/>
        <v>#N/A</v>
      </c>
      <c r="R26" s="18" t="e">
        <f>IF(ISNUMBER(Table1[[#This Row],[Value]]),K26,NA())</f>
        <v>#N/A</v>
      </c>
      <c r="S26" s="47" t="str">
        <f t="shared" si="11"/>
        <v/>
      </c>
      <c r="T26" s="47" t="str">
        <f t="shared" si="12"/>
        <v/>
      </c>
      <c r="U26" s="47" t="str">
        <f t="shared" si="13"/>
        <v/>
      </c>
      <c r="V26" s="47" t="str">
        <f>IF(AND(ISNUMBER(O26),U26=1),Table1[[#This Row],[Value]],"")</f>
        <v/>
      </c>
    </row>
    <row r="27" spans="1:22" ht="15.75" x14ac:dyDescent="0.25">
      <c r="A27" s="41"/>
      <c r="B27" s="44"/>
      <c r="C27" s="44"/>
      <c r="D27" s="22"/>
      <c r="E27" s="22"/>
      <c r="F27" s="6" t="str">
        <f t="shared" si="3"/>
        <v/>
      </c>
      <c r="G27" s="2" t="str">
        <f t="shared" si="4"/>
        <v/>
      </c>
      <c r="H27" s="48"/>
      <c r="I27" s="3" t="str">
        <f t="shared" si="5"/>
        <v/>
      </c>
      <c r="J27" s="47" t="str">
        <f t="shared" si="6"/>
        <v/>
      </c>
      <c r="K27" s="47" t="str">
        <f t="shared" si="7"/>
        <v/>
      </c>
      <c r="L27" s="47" t="str">
        <f t="shared" si="8"/>
        <v/>
      </c>
      <c r="M27" s="47" t="str">
        <f t="shared" si="9"/>
        <v/>
      </c>
      <c r="N27" s="47" t="str">
        <f t="shared" si="10"/>
        <v/>
      </c>
      <c r="O27" s="17" t="e">
        <f t="shared" si="0"/>
        <v>#N/A</v>
      </c>
      <c r="P27" s="18" t="e">
        <f t="shared" si="1"/>
        <v>#N/A</v>
      </c>
      <c r="Q27" s="18" t="e">
        <f t="shared" si="2"/>
        <v>#N/A</v>
      </c>
      <c r="R27" s="18" t="e">
        <f>IF(ISNUMBER(Table1[[#This Row],[Value]]),K27,NA())</f>
        <v>#N/A</v>
      </c>
      <c r="S27" s="47" t="str">
        <f t="shared" si="11"/>
        <v/>
      </c>
      <c r="T27" s="47" t="str">
        <f t="shared" si="12"/>
        <v/>
      </c>
      <c r="U27" s="47" t="str">
        <f t="shared" si="13"/>
        <v/>
      </c>
      <c r="V27" s="47" t="str">
        <f>IF(AND(ISNUMBER(O27),U27=1),Table1[[#This Row],[Value]],"")</f>
        <v/>
      </c>
    </row>
    <row r="28" spans="1:22" ht="15.75" x14ac:dyDescent="0.25">
      <c r="A28" s="41"/>
      <c r="B28" s="44"/>
      <c r="C28" s="44"/>
      <c r="D28" s="22"/>
      <c r="E28" s="22"/>
      <c r="F28" s="6" t="str">
        <f t="shared" si="3"/>
        <v/>
      </c>
      <c r="G28" s="2" t="str">
        <f t="shared" si="4"/>
        <v/>
      </c>
      <c r="H28" s="48"/>
      <c r="I28" s="3" t="str">
        <f t="shared" si="5"/>
        <v/>
      </c>
      <c r="J28" s="47" t="str">
        <f t="shared" si="6"/>
        <v/>
      </c>
      <c r="K28" s="47" t="str">
        <f t="shared" si="7"/>
        <v/>
      </c>
      <c r="L28" s="47" t="str">
        <f t="shared" si="8"/>
        <v/>
      </c>
      <c r="M28" s="47" t="str">
        <f t="shared" si="9"/>
        <v/>
      </c>
      <c r="N28" s="47" t="str">
        <f t="shared" si="10"/>
        <v/>
      </c>
      <c r="O28" s="17" t="e">
        <f t="shared" si="0"/>
        <v>#N/A</v>
      </c>
      <c r="P28" s="18" t="e">
        <f t="shared" si="1"/>
        <v>#N/A</v>
      </c>
      <c r="Q28" s="18" t="e">
        <f t="shared" si="2"/>
        <v>#N/A</v>
      </c>
      <c r="R28" s="18" t="e">
        <f>IF(ISNUMBER(Table1[[#This Row],[Value]]),K28,NA())</f>
        <v>#N/A</v>
      </c>
      <c r="S28" s="47" t="str">
        <f t="shared" si="11"/>
        <v/>
      </c>
      <c r="T28" s="47" t="str">
        <f t="shared" si="12"/>
        <v/>
      </c>
      <c r="U28" s="47" t="str">
        <f t="shared" si="13"/>
        <v/>
      </c>
      <c r="V28" s="47" t="str">
        <f>IF(AND(ISNUMBER(O28),U28=1),Table1[[#This Row],[Value]],"")</f>
        <v/>
      </c>
    </row>
    <row r="29" spans="1:22" ht="15.75" x14ac:dyDescent="0.25">
      <c r="A29" s="41"/>
      <c r="B29" s="44"/>
      <c r="C29" s="44"/>
      <c r="D29" s="22"/>
      <c r="E29" s="22"/>
      <c r="F29" s="6" t="str">
        <f t="shared" si="3"/>
        <v/>
      </c>
      <c r="G29" s="2" t="str">
        <f t="shared" si="4"/>
        <v/>
      </c>
      <c r="H29" s="48"/>
      <c r="I29" s="3" t="str">
        <f t="shared" si="5"/>
        <v/>
      </c>
      <c r="J29" s="47" t="str">
        <f t="shared" si="6"/>
        <v/>
      </c>
      <c r="K29" s="47" t="str">
        <f t="shared" si="7"/>
        <v/>
      </c>
      <c r="L29" s="47" t="str">
        <f t="shared" si="8"/>
        <v/>
      </c>
      <c r="M29" s="47" t="str">
        <f t="shared" si="9"/>
        <v/>
      </c>
      <c r="N29" s="47" t="str">
        <f t="shared" si="10"/>
        <v/>
      </c>
      <c r="O29" s="17" t="e">
        <f t="shared" si="0"/>
        <v>#N/A</v>
      </c>
      <c r="P29" s="18" t="e">
        <f t="shared" si="1"/>
        <v>#N/A</v>
      </c>
      <c r="Q29" s="18" t="e">
        <f t="shared" si="2"/>
        <v>#N/A</v>
      </c>
      <c r="R29" s="18" t="e">
        <f>IF(ISNUMBER(Table1[[#This Row],[Value]]),K29,NA())</f>
        <v>#N/A</v>
      </c>
      <c r="S29" s="47" t="str">
        <f t="shared" si="11"/>
        <v/>
      </c>
      <c r="T29" s="47" t="str">
        <f t="shared" si="12"/>
        <v/>
      </c>
      <c r="U29" s="47" t="str">
        <f t="shared" si="13"/>
        <v/>
      </c>
      <c r="V29" s="47" t="str">
        <f>IF(AND(ISNUMBER(O29),U29=1),Table1[[#This Row],[Value]],"")</f>
        <v/>
      </c>
    </row>
    <row r="30" spans="1:22" ht="15.75" x14ac:dyDescent="0.25">
      <c r="A30" s="41"/>
      <c r="B30" s="44"/>
      <c r="C30" s="44"/>
      <c r="D30" s="22"/>
      <c r="E30" s="22"/>
      <c r="F30" s="6" t="str">
        <f t="shared" si="3"/>
        <v/>
      </c>
      <c r="G30" s="2" t="str">
        <f t="shared" si="4"/>
        <v/>
      </c>
      <c r="H30" s="48"/>
      <c r="I30" s="3" t="str">
        <f t="shared" si="5"/>
        <v/>
      </c>
      <c r="J30" s="47" t="str">
        <f t="shared" si="6"/>
        <v/>
      </c>
      <c r="K30" s="47" t="str">
        <f t="shared" si="7"/>
        <v/>
      </c>
      <c r="L30" s="47" t="str">
        <f t="shared" si="8"/>
        <v/>
      </c>
      <c r="M30" s="47" t="str">
        <f t="shared" si="9"/>
        <v/>
      </c>
      <c r="N30" s="47" t="str">
        <f t="shared" si="10"/>
        <v/>
      </c>
      <c r="O30" s="17" t="e">
        <f t="shared" si="0"/>
        <v>#N/A</v>
      </c>
      <c r="P30" s="18" t="e">
        <f t="shared" si="1"/>
        <v>#N/A</v>
      </c>
      <c r="Q30" s="18" t="e">
        <f t="shared" si="2"/>
        <v>#N/A</v>
      </c>
      <c r="R30" s="18" t="e">
        <f>IF(ISNUMBER(Table1[[#This Row],[Value]]),K30,NA())</f>
        <v>#N/A</v>
      </c>
      <c r="S30" s="47" t="str">
        <f t="shared" si="11"/>
        <v/>
      </c>
      <c r="T30" s="47" t="str">
        <f t="shared" si="12"/>
        <v/>
      </c>
      <c r="U30" s="47" t="str">
        <f t="shared" si="13"/>
        <v/>
      </c>
      <c r="V30" s="47" t="str">
        <f>IF(AND(ISNUMBER(O30),U30=1),Table1[[#This Row],[Value]],"")</f>
        <v/>
      </c>
    </row>
    <row r="31" spans="1:22" ht="15.75" x14ac:dyDescent="0.25">
      <c r="A31" s="41"/>
      <c r="B31" s="44"/>
      <c r="C31" s="44"/>
      <c r="D31" s="21"/>
      <c r="E31" s="21"/>
      <c r="F31" s="6" t="str">
        <f t="shared" si="3"/>
        <v/>
      </c>
      <c r="G31" s="2" t="str">
        <f t="shared" si="4"/>
        <v/>
      </c>
      <c r="H31" s="48"/>
      <c r="I31" s="3" t="str">
        <f t="shared" si="5"/>
        <v/>
      </c>
      <c r="J31" s="47" t="str">
        <f t="shared" si="6"/>
        <v/>
      </c>
      <c r="K31" s="47" t="str">
        <f t="shared" si="7"/>
        <v/>
      </c>
      <c r="L31" s="47" t="str">
        <f t="shared" si="8"/>
        <v/>
      </c>
      <c r="M31" s="47" t="str">
        <f t="shared" si="9"/>
        <v/>
      </c>
      <c r="N31" s="47" t="str">
        <f t="shared" si="10"/>
        <v/>
      </c>
      <c r="O31" s="17" t="e">
        <f t="shared" si="0"/>
        <v>#N/A</v>
      </c>
      <c r="P31" s="18" t="e">
        <f t="shared" si="1"/>
        <v>#N/A</v>
      </c>
      <c r="Q31" s="18" t="e">
        <f t="shared" si="2"/>
        <v>#N/A</v>
      </c>
      <c r="R31" s="18" t="e">
        <f>IF(ISNUMBER(Table1[[#This Row],[Value]]),K31,NA())</f>
        <v>#N/A</v>
      </c>
      <c r="S31" s="47" t="str">
        <f t="shared" si="11"/>
        <v/>
      </c>
      <c r="T31" s="47" t="str">
        <f t="shared" si="12"/>
        <v/>
      </c>
      <c r="U31" s="47" t="str">
        <f t="shared" si="13"/>
        <v/>
      </c>
      <c r="V31" s="47" t="str">
        <f>IF(AND(ISNUMBER(O31),U31=1),Table1[[#This Row],[Value]],"")</f>
        <v/>
      </c>
    </row>
    <row r="32" spans="1:22" ht="15.75" x14ac:dyDescent="0.25">
      <c r="A32" s="41"/>
      <c r="B32" s="44"/>
      <c r="C32" s="44"/>
      <c r="D32" s="22"/>
      <c r="E32" s="22"/>
      <c r="F32" s="6" t="str">
        <f t="shared" si="3"/>
        <v/>
      </c>
      <c r="G32" s="2" t="str">
        <f t="shared" si="4"/>
        <v/>
      </c>
      <c r="H32" s="48"/>
      <c r="I32" s="3" t="str">
        <f t="shared" si="5"/>
        <v/>
      </c>
      <c r="J32" s="47" t="str">
        <f t="shared" si="6"/>
        <v/>
      </c>
      <c r="K32" s="47" t="str">
        <f t="shared" si="7"/>
        <v/>
      </c>
      <c r="L32" s="47" t="str">
        <f t="shared" si="8"/>
        <v/>
      </c>
      <c r="M32" s="47" t="str">
        <f t="shared" si="9"/>
        <v/>
      </c>
      <c r="N32" s="47" t="str">
        <f t="shared" si="10"/>
        <v/>
      </c>
      <c r="O32" s="17" t="e">
        <f t="shared" si="0"/>
        <v>#N/A</v>
      </c>
      <c r="P32" s="18" t="e">
        <f t="shared" si="1"/>
        <v>#N/A</v>
      </c>
      <c r="Q32" s="18" t="e">
        <f t="shared" si="2"/>
        <v>#N/A</v>
      </c>
      <c r="R32" s="18" t="e">
        <f>IF(ISNUMBER(Table1[[#This Row],[Value]]),K32,NA())</f>
        <v>#N/A</v>
      </c>
      <c r="S32" s="47" t="str">
        <f t="shared" si="11"/>
        <v/>
      </c>
      <c r="T32" s="47" t="str">
        <f t="shared" si="12"/>
        <v/>
      </c>
      <c r="U32" s="47" t="str">
        <f t="shared" si="13"/>
        <v/>
      </c>
      <c r="V32" s="47" t="str">
        <f>IF(AND(ISNUMBER(O32),U32=1),Table1[[#This Row],[Value]],"")</f>
        <v/>
      </c>
    </row>
    <row r="33" spans="1:22" ht="15.75" x14ac:dyDescent="0.25">
      <c r="A33" s="41"/>
      <c r="B33" s="44"/>
      <c r="C33" s="44"/>
      <c r="D33" s="22"/>
      <c r="E33" s="22"/>
      <c r="F33" s="6" t="str">
        <f t="shared" si="3"/>
        <v/>
      </c>
      <c r="G33" s="2" t="str">
        <f t="shared" si="4"/>
        <v/>
      </c>
      <c r="H33" s="48"/>
      <c r="I33" s="3" t="str">
        <f t="shared" si="5"/>
        <v/>
      </c>
      <c r="J33" s="47" t="str">
        <f t="shared" si="6"/>
        <v/>
      </c>
      <c r="K33" s="47" t="str">
        <f t="shared" si="7"/>
        <v/>
      </c>
      <c r="L33" s="47" t="str">
        <f t="shared" si="8"/>
        <v/>
      </c>
      <c r="M33" s="47" t="str">
        <f t="shared" si="9"/>
        <v/>
      </c>
      <c r="N33" s="47" t="str">
        <f t="shared" si="10"/>
        <v/>
      </c>
      <c r="O33" s="17" t="e">
        <f t="shared" si="0"/>
        <v>#N/A</v>
      </c>
      <c r="P33" s="18" t="e">
        <f t="shared" si="1"/>
        <v>#N/A</v>
      </c>
      <c r="Q33" s="18" t="e">
        <f t="shared" si="2"/>
        <v>#N/A</v>
      </c>
      <c r="R33" s="18" t="e">
        <f>IF(ISNUMBER(Table1[[#This Row],[Value]]),K33,NA())</f>
        <v>#N/A</v>
      </c>
      <c r="S33" s="47" t="str">
        <f t="shared" si="11"/>
        <v/>
      </c>
      <c r="T33" s="47" t="str">
        <f t="shared" si="12"/>
        <v/>
      </c>
      <c r="U33" s="47" t="str">
        <f t="shared" si="13"/>
        <v/>
      </c>
      <c r="V33" s="47" t="str">
        <f>IF(AND(ISNUMBER(O33),U33=1),Table1[[#This Row],[Value]],"")</f>
        <v/>
      </c>
    </row>
    <row r="34" spans="1:22" ht="15.75" x14ac:dyDescent="0.25">
      <c r="A34" s="41"/>
      <c r="B34" s="44"/>
      <c r="C34" s="44"/>
      <c r="D34" s="22"/>
      <c r="E34" s="22"/>
      <c r="F34" s="6" t="str">
        <f t="shared" si="3"/>
        <v/>
      </c>
      <c r="G34" s="2" t="str">
        <f t="shared" si="4"/>
        <v/>
      </c>
      <c r="H34" s="48"/>
      <c r="I34" s="3" t="str">
        <f t="shared" si="5"/>
        <v/>
      </c>
      <c r="J34" s="47" t="str">
        <f t="shared" si="6"/>
        <v/>
      </c>
      <c r="K34" s="47" t="str">
        <f t="shared" si="7"/>
        <v/>
      </c>
      <c r="L34" s="47" t="str">
        <f t="shared" si="8"/>
        <v/>
      </c>
      <c r="M34" s="47" t="str">
        <f t="shared" si="9"/>
        <v/>
      </c>
      <c r="N34" s="47" t="str">
        <f t="shared" si="10"/>
        <v/>
      </c>
      <c r="O34" s="17" t="e">
        <f t="shared" si="0"/>
        <v>#N/A</v>
      </c>
      <c r="P34" s="18" t="e">
        <f t="shared" si="1"/>
        <v>#N/A</v>
      </c>
      <c r="Q34" s="18" t="e">
        <f t="shared" si="2"/>
        <v>#N/A</v>
      </c>
      <c r="R34" s="18" t="e">
        <f>IF(ISNUMBER(Table1[[#This Row],[Value]]),K34,NA())</f>
        <v>#N/A</v>
      </c>
      <c r="S34" s="47" t="str">
        <f t="shared" si="11"/>
        <v/>
      </c>
      <c r="T34" s="47" t="str">
        <f t="shared" si="12"/>
        <v/>
      </c>
      <c r="U34" s="47" t="str">
        <f t="shared" si="13"/>
        <v/>
      </c>
      <c r="V34" s="47" t="str">
        <f>IF(AND(ISNUMBER(O34),U34=1),Table1[[#This Row],[Value]],"")</f>
        <v/>
      </c>
    </row>
    <row r="35" spans="1:22" ht="15.75" x14ac:dyDescent="0.25">
      <c r="A35" s="41"/>
      <c r="B35" s="44"/>
      <c r="C35" s="44"/>
      <c r="D35" s="22"/>
      <c r="E35" s="22"/>
      <c r="F35" s="6" t="str">
        <f t="shared" si="3"/>
        <v/>
      </c>
      <c r="G35" s="2" t="str">
        <f t="shared" si="4"/>
        <v/>
      </c>
      <c r="H35" s="48"/>
      <c r="I35" s="3" t="str">
        <f t="shared" si="5"/>
        <v/>
      </c>
      <c r="J35" s="47" t="str">
        <f t="shared" si="6"/>
        <v/>
      </c>
      <c r="K35" s="47" t="str">
        <f t="shared" si="7"/>
        <v/>
      </c>
      <c r="L35" s="47" t="str">
        <f t="shared" si="8"/>
        <v/>
      </c>
      <c r="M35" s="47" t="str">
        <f t="shared" si="9"/>
        <v/>
      </c>
      <c r="N35" s="47" t="str">
        <f t="shared" si="10"/>
        <v/>
      </c>
      <c r="O35" s="17" t="e">
        <f t="shared" si="0"/>
        <v>#N/A</v>
      </c>
      <c r="P35" s="18" t="e">
        <f t="shared" si="1"/>
        <v>#N/A</v>
      </c>
      <c r="Q35" s="18" t="e">
        <f t="shared" si="2"/>
        <v>#N/A</v>
      </c>
      <c r="R35" s="18" t="e">
        <f>IF(ISNUMBER(Table1[[#This Row],[Value]]),K35,NA())</f>
        <v>#N/A</v>
      </c>
      <c r="S35" s="47" t="str">
        <f t="shared" si="11"/>
        <v/>
      </c>
      <c r="T35" s="47" t="str">
        <f t="shared" si="12"/>
        <v/>
      </c>
      <c r="U35" s="47" t="str">
        <f t="shared" si="13"/>
        <v/>
      </c>
      <c r="V35" s="47" t="str">
        <f>IF(AND(ISNUMBER(O35),U35=1),Table1[[#This Row],[Value]],"")</f>
        <v/>
      </c>
    </row>
    <row r="36" spans="1:22" ht="15.75" x14ac:dyDescent="0.25">
      <c r="A36" s="41"/>
      <c r="B36" s="44"/>
      <c r="C36" s="44"/>
      <c r="D36" s="22"/>
      <c r="E36" s="22"/>
      <c r="F36" s="6" t="str">
        <f t="shared" si="3"/>
        <v/>
      </c>
      <c r="G36" s="2" t="str">
        <f t="shared" si="4"/>
        <v/>
      </c>
      <c r="H36" s="48"/>
      <c r="I36" s="3" t="str">
        <f t="shared" si="5"/>
        <v/>
      </c>
      <c r="J36" s="47" t="str">
        <f t="shared" si="6"/>
        <v/>
      </c>
      <c r="K36" s="47" t="str">
        <f t="shared" si="7"/>
        <v/>
      </c>
      <c r="L36" s="47" t="str">
        <f t="shared" si="8"/>
        <v/>
      </c>
      <c r="M36" s="47" t="str">
        <f t="shared" si="9"/>
        <v/>
      </c>
      <c r="N36" s="47" t="str">
        <f t="shared" si="10"/>
        <v/>
      </c>
      <c r="O36" s="17" t="e">
        <f t="shared" si="0"/>
        <v>#N/A</v>
      </c>
      <c r="P36" s="18" t="e">
        <f t="shared" si="1"/>
        <v>#N/A</v>
      </c>
      <c r="Q36" s="18" t="e">
        <f t="shared" si="2"/>
        <v>#N/A</v>
      </c>
      <c r="R36" s="18" t="e">
        <f>IF(ISNUMBER(Table1[[#This Row],[Value]]),K36,NA())</f>
        <v>#N/A</v>
      </c>
      <c r="S36" s="47" t="str">
        <f t="shared" si="11"/>
        <v/>
      </c>
      <c r="T36" s="47" t="str">
        <f t="shared" si="12"/>
        <v/>
      </c>
      <c r="U36" s="47" t="str">
        <f t="shared" si="13"/>
        <v/>
      </c>
      <c r="V36" s="47" t="str">
        <f>IF(AND(ISNUMBER(O36),U36=1),Table1[[#This Row],[Value]],"")</f>
        <v/>
      </c>
    </row>
    <row r="37" spans="1:22" ht="15.75" x14ac:dyDescent="0.25">
      <c r="A37" s="41"/>
      <c r="B37" s="44"/>
      <c r="C37" s="44"/>
      <c r="D37" s="21"/>
      <c r="E37" s="21"/>
      <c r="F37" s="6" t="str">
        <f t="shared" si="3"/>
        <v/>
      </c>
      <c r="G37" s="2" t="str">
        <f t="shared" si="4"/>
        <v/>
      </c>
      <c r="H37" s="48"/>
      <c r="I37" s="3" t="str">
        <f t="shared" si="5"/>
        <v/>
      </c>
      <c r="J37" s="47" t="str">
        <f t="shared" si="6"/>
        <v/>
      </c>
      <c r="K37" s="47" t="str">
        <f t="shared" si="7"/>
        <v/>
      </c>
      <c r="L37" s="47" t="str">
        <f t="shared" si="8"/>
        <v/>
      </c>
      <c r="M37" s="47" t="str">
        <f t="shared" si="9"/>
        <v/>
      </c>
      <c r="N37" s="47" t="str">
        <f t="shared" si="10"/>
        <v/>
      </c>
      <c r="O37" s="17" t="e">
        <f t="shared" si="0"/>
        <v>#N/A</v>
      </c>
      <c r="P37" s="18" t="e">
        <f t="shared" si="1"/>
        <v>#N/A</v>
      </c>
      <c r="Q37" s="18" t="e">
        <f t="shared" si="2"/>
        <v>#N/A</v>
      </c>
      <c r="R37" s="18" t="e">
        <f>IF(ISNUMBER(Table1[[#This Row],[Value]]),K37,NA())</f>
        <v>#N/A</v>
      </c>
      <c r="S37" s="47" t="str">
        <f t="shared" si="11"/>
        <v/>
      </c>
      <c r="T37" s="47" t="str">
        <f t="shared" si="12"/>
        <v/>
      </c>
      <c r="U37" s="47" t="str">
        <f t="shared" si="13"/>
        <v/>
      </c>
      <c r="V37" s="47" t="str">
        <f>IF(AND(ISNUMBER(O37),U37=1),Table1[[#This Row],[Value]],"")</f>
        <v/>
      </c>
    </row>
    <row r="38" spans="1:22" ht="15.75" x14ac:dyDescent="0.25">
      <c r="A38" s="41"/>
      <c r="B38" s="44"/>
      <c r="C38" s="44"/>
      <c r="D38" s="22"/>
      <c r="E38" s="22"/>
      <c r="F38" s="6" t="str">
        <f t="shared" si="3"/>
        <v/>
      </c>
      <c r="G38" s="2" t="str">
        <f t="shared" si="4"/>
        <v/>
      </c>
      <c r="H38" s="48"/>
      <c r="I38" s="3" t="str">
        <f t="shared" si="5"/>
        <v/>
      </c>
      <c r="J38" s="47" t="str">
        <f t="shared" si="6"/>
        <v/>
      </c>
      <c r="K38" s="47" t="str">
        <f t="shared" si="7"/>
        <v/>
      </c>
      <c r="L38" s="47" t="str">
        <f t="shared" si="8"/>
        <v/>
      </c>
      <c r="M38" s="47" t="str">
        <f t="shared" si="9"/>
        <v/>
      </c>
      <c r="N38" s="47" t="str">
        <f t="shared" si="10"/>
        <v/>
      </c>
      <c r="O38" s="17" t="e">
        <f t="shared" si="0"/>
        <v>#N/A</v>
      </c>
      <c r="P38" s="18" t="e">
        <f t="shared" si="1"/>
        <v>#N/A</v>
      </c>
      <c r="Q38" s="18" t="e">
        <f t="shared" si="2"/>
        <v>#N/A</v>
      </c>
      <c r="R38" s="18" t="e">
        <f>IF(ISNUMBER(Table1[[#This Row],[Value]]),K38,NA())</f>
        <v>#N/A</v>
      </c>
      <c r="S38" s="47" t="str">
        <f t="shared" si="11"/>
        <v/>
      </c>
      <c r="T38" s="47" t="str">
        <f t="shared" si="12"/>
        <v/>
      </c>
      <c r="U38" s="47" t="str">
        <f t="shared" si="13"/>
        <v/>
      </c>
      <c r="V38" s="47" t="str">
        <f>IF(AND(ISNUMBER(O38),U38=1),Table1[[#This Row],[Value]],"")</f>
        <v/>
      </c>
    </row>
    <row r="39" spans="1:22" ht="15.75" x14ac:dyDescent="0.25">
      <c r="A39" s="41"/>
      <c r="B39" s="44"/>
      <c r="C39" s="44"/>
      <c r="D39" s="22"/>
      <c r="E39" s="22"/>
      <c r="F39" s="6" t="str">
        <f t="shared" si="3"/>
        <v/>
      </c>
      <c r="G39" s="2" t="str">
        <f t="shared" si="4"/>
        <v/>
      </c>
      <c r="H39" s="48"/>
      <c r="I39" s="3" t="str">
        <f t="shared" si="5"/>
        <v/>
      </c>
      <c r="J39" s="47" t="str">
        <f t="shared" si="6"/>
        <v/>
      </c>
      <c r="K39" s="47" t="str">
        <f t="shared" si="7"/>
        <v/>
      </c>
      <c r="L39" s="47" t="str">
        <f t="shared" si="8"/>
        <v/>
      </c>
      <c r="M39" s="47" t="str">
        <f t="shared" si="9"/>
        <v/>
      </c>
      <c r="N39" s="47" t="str">
        <f t="shared" si="10"/>
        <v/>
      </c>
      <c r="O39" s="17" t="e">
        <f t="shared" si="0"/>
        <v>#N/A</v>
      </c>
      <c r="P39" s="18" t="e">
        <f>IF(ISNUMBER(O39),M39+$B$11*SQRT(N39),NA())</f>
        <v>#N/A</v>
      </c>
      <c r="Q39" s="18" t="e">
        <f>IF(ISNUMBER(O39),M39+$B$12*SQRT(N39),NA())</f>
        <v>#N/A</v>
      </c>
      <c r="R39" s="18" t="e">
        <f>IF(ISNUMBER(Table1[[#This Row],[Value]]),K39,NA())</f>
        <v>#N/A</v>
      </c>
      <c r="S39" s="47" t="str">
        <f t="shared" si="11"/>
        <v/>
      </c>
      <c r="T39" s="47" t="str">
        <f t="shared" si="12"/>
        <v/>
      </c>
      <c r="U39" s="47" t="str">
        <f t="shared" si="13"/>
        <v/>
      </c>
      <c r="V39" s="47" t="str">
        <f>IF(AND(ISNUMBER(O39),U39=1),Table1[[#This Row],[Value]],"")</f>
        <v/>
      </c>
    </row>
    <row r="40" spans="1:22" ht="15.75" x14ac:dyDescent="0.25">
      <c r="A40" s="41"/>
      <c r="B40" s="44"/>
      <c r="C40" s="44"/>
      <c r="D40" s="22"/>
      <c r="E40" s="22"/>
      <c r="F40" s="6" t="str">
        <f t="shared" si="3"/>
        <v/>
      </c>
      <c r="G40" s="2" t="str">
        <f t="shared" si="4"/>
        <v/>
      </c>
      <c r="H40" s="48"/>
      <c r="I40" s="3" t="str">
        <f t="shared" si="5"/>
        <v/>
      </c>
      <c r="J40" s="47" t="str">
        <f t="shared" si="6"/>
        <v/>
      </c>
      <c r="K40" s="47" t="str">
        <f t="shared" si="7"/>
        <v/>
      </c>
      <c r="L40" s="47" t="str">
        <f t="shared" si="8"/>
        <v/>
      </c>
      <c r="M40" s="47" t="str">
        <f t="shared" si="9"/>
        <v/>
      </c>
      <c r="N40" s="47" t="str">
        <f t="shared" si="10"/>
        <v/>
      </c>
      <c r="O40" s="17" t="e">
        <f t="shared" si="0"/>
        <v>#N/A</v>
      </c>
      <c r="P40" s="18" t="e">
        <f t="shared" ref="P40:P68" si="14">IF(ISNUMBER(O40),M40+$B$11*SQRT(N40),NA())</f>
        <v>#N/A</v>
      </c>
      <c r="Q40" s="18" t="e">
        <f t="shared" ref="Q40:Q68" si="15">IF(ISNUMBER(O40),M40+$B$12*SQRT(N40),NA())</f>
        <v>#N/A</v>
      </c>
      <c r="R40" s="18" t="e">
        <f>IF(ISNUMBER(Table1[[#This Row],[Value]]),K40,NA())</f>
        <v>#N/A</v>
      </c>
      <c r="S40" s="47" t="str">
        <f t="shared" si="11"/>
        <v/>
      </c>
      <c r="T40" s="47" t="str">
        <f t="shared" si="12"/>
        <v/>
      </c>
      <c r="U40" s="47" t="str">
        <f t="shared" si="13"/>
        <v/>
      </c>
      <c r="V40" s="47" t="str">
        <f>IF(AND(ISNUMBER(O40),U40=1),Table1[[#This Row],[Value]],"")</f>
        <v/>
      </c>
    </row>
    <row r="41" spans="1:22" ht="15.75" x14ac:dyDescent="0.25">
      <c r="A41" s="41"/>
      <c r="B41" s="44"/>
      <c r="C41" s="44"/>
      <c r="D41" s="22"/>
      <c r="E41" s="22"/>
      <c r="F41" s="6" t="str">
        <f t="shared" si="3"/>
        <v/>
      </c>
      <c r="G41" s="2" t="str">
        <f t="shared" si="4"/>
        <v/>
      </c>
      <c r="H41" s="48"/>
      <c r="I41" s="3" t="str">
        <f t="shared" si="5"/>
        <v/>
      </c>
      <c r="J41" s="47" t="str">
        <f t="shared" si="6"/>
        <v/>
      </c>
      <c r="K41" s="47" t="str">
        <f t="shared" si="7"/>
        <v/>
      </c>
      <c r="L41" s="47" t="str">
        <f t="shared" si="8"/>
        <v/>
      </c>
      <c r="M41" s="47" t="str">
        <f t="shared" si="9"/>
        <v/>
      </c>
      <c r="N41" s="47" t="str">
        <f t="shared" si="10"/>
        <v/>
      </c>
      <c r="O41" s="17" t="e">
        <f t="shared" si="0"/>
        <v>#N/A</v>
      </c>
      <c r="P41" s="18" t="e">
        <f t="shared" si="14"/>
        <v>#N/A</v>
      </c>
      <c r="Q41" s="18" t="e">
        <f t="shared" si="15"/>
        <v>#N/A</v>
      </c>
      <c r="R41" s="18" t="e">
        <f>IF(ISNUMBER(Table1[[#This Row],[Value]]),K41,NA())</f>
        <v>#N/A</v>
      </c>
      <c r="S41" s="47" t="str">
        <f t="shared" si="11"/>
        <v/>
      </c>
      <c r="T41" s="47" t="str">
        <f t="shared" si="12"/>
        <v/>
      </c>
      <c r="U41" s="47" t="str">
        <f t="shared" si="13"/>
        <v/>
      </c>
      <c r="V41" s="47" t="str">
        <f>IF(AND(ISNUMBER(O41),U41=1),Table1[[#This Row],[Value]],"")</f>
        <v/>
      </c>
    </row>
    <row r="42" spans="1:22" ht="15.75" x14ac:dyDescent="0.25">
      <c r="A42" s="41"/>
      <c r="B42" s="44"/>
      <c r="C42" s="44"/>
      <c r="D42" s="22"/>
      <c r="E42" s="22"/>
      <c r="F42" s="6" t="str">
        <f t="shared" si="3"/>
        <v/>
      </c>
      <c r="G42" s="2" t="str">
        <f t="shared" si="4"/>
        <v/>
      </c>
      <c r="H42" s="48"/>
      <c r="I42" s="3" t="str">
        <f t="shared" si="5"/>
        <v/>
      </c>
      <c r="J42" s="47" t="str">
        <f t="shared" si="6"/>
        <v/>
      </c>
      <c r="K42" s="47" t="str">
        <f t="shared" si="7"/>
        <v/>
      </c>
      <c r="L42" s="47" t="str">
        <f t="shared" si="8"/>
        <v/>
      </c>
      <c r="M42" s="47" t="str">
        <f t="shared" si="9"/>
        <v/>
      </c>
      <c r="N42" s="47" t="str">
        <f t="shared" si="10"/>
        <v/>
      </c>
      <c r="O42" s="17" t="e">
        <f t="shared" si="0"/>
        <v>#N/A</v>
      </c>
      <c r="P42" s="18" t="e">
        <f t="shared" si="14"/>
        <v>#N/A</v>
      </c>
      <c r="Q42" s="18" t="e">
        <f t="shared" si="15"/>
        <v>#N/A</v>
      </c>
      <c r="R42" s="18" t="e">
        <f>IF(ISNUMBER(Table1[[#This Row],[Value]]),K42,NA())</f>
        <v>#N/A</v>
      </c>
      <c r="S42" s="47" t="str">
        <f t="shared" si="11"/>
        <v/>
      </c>
      <c r="T42" s="47" t="str">
        <f t="shared" si="12"/>
        <v/>
      </c>
      <c r="U42" s="47" t="str">
        <f t="shared" si="13"/>
        <v/>
      </c>
      <c r="V42" s="47" t="str">
        <f>IF(AND(ISNUMBER(O42),U42=1),Table1[[#This Row],[Value]],"")</f>
        <v/>
      </c>
    </row>
    <row r="43" spans="1:22" ht="15.75" x14ac:dyDescent="0.25">
      <c r="A43" s="41"/>
      <c r="B43" s="44"/>
      <c r="C43" s="44"/>
      <c r="D43" s="21"/>
      <c r="E43" s="21"/>
      <c r="F43" s="6" t="str">
        <f t="shared" si="3"/>
        <v/>
      </c>
      <c r="G43" s="2" t="str">
        <f t="shared" si="4"/>
        <v/>
      </c>
      <c r="H43" s="48"/>
      <c r="I43" s="3" t="str">
        <f t="shared" si="5"/>
        <v/>
      </c>
      <c r="J43" s="47" t="str">
        <f t="shared" si="6"/>
        <v/>
      </c>
      <c r="K43" s="47" t="str">
        <f t="shared" si="7"/>
        <v/>
      </c>
      <c r="L43" s="47" t="str">
        <f t="shared" si="8"/>
        <v/>
      </c>
      <c r="M43" s="47" t="str">
        <f t="shared" si="9"/>
        <v/>
      </c>
      <c r="N43" s="47" t="str">
        <f t="shared" si="10"/>
        <v/>
      </c>
      <c r="O43" s="17" t="e">
        <f t="shared" si="0"/>
        <v>#N/A</v>
      </c>
      <c r="P43" s="18" t="e">
        <f t="shared" si="14"/>
        <v>#N/A</v>
      </c>
      <c r="Q43" s="18" t="e">
        <f t="shared" si="15"/>
        <v>#N/A</v>
      </c>
      <c r="R43" s="18" t="e">
        <f>IF(ISNUMBER(Table1[[#This Row],[Value]]),K43,NA())</f>
        <v>#N/A</v>
      </c>
      <c r="S43" s="47" t="str">
        <f t="shared" si="11"/>
        <v/>
      </c>
      <c r="T43" s="47" t="str">
        <f t="shared" si="12"/>
        <v/>
      </c>
      <c r="U43" s="47" t="str">
        <f t="shared" si="13"/>
        <v/>
      </c>
      <c r="V43" s="47" t="str">
        <f>IF(AND(ISNUMBER(O43),U43=1),Table1[[#This Row],[Value]],"")</f>
        <v/>
      </c>
    </row>
    <row r="44" spans="1:22" ht="15.75" x14ac:dyDescent="0.25">
      <c r="A44" s="41"/>
      <c r="B44" s="44"/>
      <c r="C44" s="44"/>
      <c r="D44" s="22"/>
      <c r="E44" s="22"/>
      <c r="F44" s="6" t="str">
        <f t="shared" si="3"/>
        <v/>
      </c>
      <c r="G44" s="2" t="str">
        <f t="shared" si="4"/>
        <v/>
      </c>
      <c r="H44" s="48"/>
      <c r="I44" s="3" t="str">
        <f t="shared" si="5"/>
        <v/>
      </c>
      <c r="J44" s="47" t="str">
        <f t="shared" si="6"/>
        <v/>
      </c>
      <c r="K44" s="47" t="str">
        <f t="shared" si="7"/>
        <v/>
      </c>
      <c r="L44" s="47" t="str">
        <f t="shared" si="8"/>
        <v/>
      </c>
      <c r="M44" s="47" t="str">
        <f t="shared" si="9"/>
        <v/>
      </c>
      <c r="N44" s="47" t="str">
        <f t="shared" si="10"/>
        <v/>
      </c>
      <c r="O44" s="17" t="e">
        <f t="shared" si="0"/>
        <v>#N/A</v>
      </c>
      <c r="P44" s="18" t="e">
        <f t="shared" si="14"/>
        <v>#N/A</v>
      </c>
      <c r="Q44" s="18" t="e">
        <f t="shared" si="15"/>
        <v>#N/A</v>
      </c>
      <c r="R44" s="18" t="e">
        <f>IF(ISNUMBER(Table1[[#This Row],[Value]]),K44,NA())</f>
        <v>#N/A</v>
      </c>
      <c r="S44" s="47" t="str">
        <f t="shared" si="11"/>
        <v/>
      </c>
      <c r="T44" s="47" t="str">
        <f t="shared" si="12"/>
        <v/>
      </c>
      <c r="U44" s="47" t="str">
        <f t="shared" si="13"/>
        <v/>
      </c>
      <c r="V44" s="47" t="str">
        <f>IF(AND(ISNUMBER(O44),U44=1),Table1[[#This Row],[Value]],"")</f>
        <v/>
      </c>
    </row>
    <row r="45" spans="1:22" ht="15.75" x14ac:dyDescent="0.25">
      <c r="A45" s="41"/>
      <c r="B45" s="44"/>
      <c r="C45" s="44"/>
      <c r="D45" s="22"/>
      <c r="E45" s="22"/>
      <c r="F45" s="6" t="str">
        <f t="shared" si="3"/>
        <v/>
      </c>
      <c r="G45" s="2" t="str">
        <f t="shared" si="4"/>
        <v/>
      </c>
      <c r="H45" s="48"/>
      <c r="I45" s="3" t="str">
        <f t="shared" si="5"/>
        <v/>
      </c>
      <c r="J45" s="47" t="str">
        <f t="shared" si="6"/>
        <v/>
      </c>
      <c r="K45" s="47" t="str">
        <f t="shared" si="7"/>
        <v/>
      </c>
      <c r="L45" s="47" t="str">
        <f t="shared" si="8"/>
        <v/>
      </c>
      <c r="M45" s="47" t="str">
        <f t="shared" si="9"/>
        <v/>
      </c>
      <c r="N45" s="47" t="str">
        <f t="shared" si="10"/>
        <v/>
      </c>
      <c r="O45" s="17" t="e">
        <f t="shared" si="0"/>
        <v>#N/A</v>
      </c>
      <c r="P45" s="18" t="e">
        <f t="shared" si="14"/>
        <v>#N/A</v>
      </c>
      <c r="Q45" s="18" t="e">
        <f t="shared" si="15"/>
        <v>#N/A</v>
      </c>
      <c r="R45" s="18" t="e">
        <f>IF(ISNUMBER(Table1[[#This Row],[Value]]),K45,NA())</f>
        <v>#N/A</v>
      </c>
      <c r="S45" s="47" t="str">
        <f t="shared" si="11"/>
        <v/>
      </c>
      <c r="T45" s="47" t="str">
        <f t="shared" si="12"/>
        <v/>
      </c>
      <c r="U45" s="47" t="str">
        <f t="shared" si="13"/>
        <v/>
      </c>
      <c r="V45" s="47" t="str">
        <f>IF(AND(ISNUMBER(O45),U45=1),Table1[[#This Row],[Value]],"")</f>
        <v/>
      </c>
    </row>
    <row r="46" spans="1:22" ht="15.75" x14ac:dyDescent="0.25">
      <c r="A46" s="41"/>
      <c r="B46" s="44"/>
      <c r="C46" s="44"/>
      <c r="D46" s="22"/>
      <c r="E46" s="22"/>
      <c r="F46" s="6" t="str">
        <f t="shared" si="3"/>
        <v/>
      </c>
      <c r="G46" s="2" t="str">
        <f t="shared" si="4"/>
        <v/>
      </c>
      <c r="H46" s="48"/>
      <c r="I46" s="3" t="str">
        <f t="shared" si="5"/>
        <v/>
      </c>
      <c r="J46" s="47" t="str">
        <f t="shared" si="6"/>
        <v/>
      </c>
      <c r="K46" s="47" t="str">
        <f t="shared" si="7"/>
        <v/>
      </c>
      <c r="L46" s="47" t="str">
        <f t="shared" si="8"/>
        <v/>
      </c>
      <c r="M46" s="47" t="str">
        <f t="shared" si="9"/>
        <v/>
      </c>
      <c r="N46" s="47" t="str">
        <f t="shared" si="10"/>
        <v/>
      </c>
      <c r="O46" s="17" t="e">
        <f t="shared" si="0"/>
        <v>#N/A</v>
      </c>
      <c r="P46" s="18" t="e">
        <f t="shared" si="14"/>
        <v>#N/A</v>
      </c>
      <c r="Q46" s="18" t="e">
        <f t="shared" si="15"/>
        <v>#N/A</v>
      </c>
      <c r="R46" s="18" t="e">
        <f>IF(ISNUMBER(Table1[[#This Row],[Value]]),K46,NA())</f>
        <v>#N/A</v>
      </c>
      <c r="S46" s="47" t="str">
        <f t="shared" si="11"/>
        <v/>
      </c>
      <c r="T46" s="47" t="str">
        <f t="shared" si="12"/>
        <v/>
      </c>
      <c r="U46" s="47" t="str">
        <f t="shared" si="13"/>
        <v/>
      </c>
      <c r="V46" s="47" t="str">
        <f>IF(AND(ISNUMBER(O46),U46=1),Table1[[#This Row],[Value]],"")</f>
        <v/>
      </c>
    </row>
    <row r="47" spans="1:22" ht="15.75" x14ac:dyDescent="0.25">
      <c r="A47" s="41"/>
      <c r="B47" s="44"/>
      <c r="C47" s="44"/>
      <c r="D47" s="22"/>
      <c r="E47" s="22"/>
      <c r="F47" s="6" t="str">
        <f t="shared" si="3"/>
        <v/>
      </c>
      <c r="G47" s="2" t="str">
        <f t="shared" si="4"/>
        <v/>
      </c>
      <c r="H47" s="48"/>
      <c r="I47" s="3" t="str">
        <f t="shared" si="5"/>
        <v/>
      </c>
      <c r="J47" s="47" t="str">
        <f t="shared" si="6"/>
        <v/>
      </c>
      <c r="K47" s="47" t="str">
        <f t="shared" si="7"/>
        <v/>
      </c>
      <c r="L47" s="47" t="str">
        <f t="shared" si="8"/>
        <v/>
      </c>
      <c r="M47" s="47" t="str">
        <f t="shared" si="9"/>
        <v/>
      </c>
      <c r="N47" s="47" t="str">
        <f t="shared" si="10"/>
        <v/>
      </c>
      <c r="O47" s="17" t="e">
        <f t="shared" si="0"/>
        <v>#N/A</v>
      </c>
      <c r="P47" s="18" t="e">
        <f t="shared" si="14"/>
        <v>#N/A</v>
      </c>
      <c r="Q47" s="18" t="e">
        <f t="shared" si="15"/>
        <v>#N/A</v>
      </c>
      <c r="R47" s="18" t="e">
        <f>IF(ISNUMBER(Table1[[#This Row],[Value]]),K47,NA())</f>
        <v>#N/A</v>
      </c>
      <c r="S47" s="47" t="str">
        <f t="shared" si="11"/>
        <v/>
      </c>
      <c r="T47" s="47" t="str">
        <f t="shared" si="12"/>
        <v/>
      </c>
      <c r="U47" s="47" t="str">
        <f t="shared" si="13"/>
        <v/>
      </c>
      <c r="V47" s="47" t="str">
        <f>IF(AND(ISNUMBER(O47),U47=1),Table1[[#This Row],[Value]],"")</f>
        <v/>
      </c>
    </row>
    <row r="48" spans="1:22" ht="15.75" x14ac:dyDescent="0.25">
      <c r="A48" s="41"/>
      <c r="B48" s="44"/>
      <c r="C48" s="44"/>
      <c r="D48" s="22"/>
      <c r="E48" s="22"/>
      <c r="F48" s="6" t="str">
        <f t="shared" si="3"/>
        <v/>
      </c>
      <c r="G48" s="2" t="str">
        <f t="shared" si="4"/>
        <v/>
      </c>
      <c r="H48" s="48"/>
      <c r="I48" s="3" t="str">
        <f t="shared" si="5"/>
        <v/>
      </c>
      <c r="J48" s="47" t="str">
        <f t="shared" si="6"/>
        <v/>
      </c>
      <c r="K48" s="47" t="str">
        <f t="shared" si="7"/>
        <v/>
      </c>
      <c r="L48" s="47" t="str">
        <f t="shared" si="8"/>
        <v/>
      </c>
      <c r="M48" s="47" t="str">
        <f t="shared" si="9"/>
        <v/>
      </c>
      <c r="N48" s="47" t="str">
        <f t="shared" si="10"/>
        <v/>
      </c>
      <c r="O48" s="17" t="e">
        <f t="shared" si="0"/>
        <v>#N/A</v>
      </c>
      <c r="P48" s="18" t="e">
        <f t="shared" si="14"/>
        <v>#N/A</v>
      </c>
      <c r="Q48" s="18" t="e">
        <f t="shared" si="15"/>
        <v>#N/A</v>
      </c>
      <c r="R48" s="18" t="e">
        <f>IF(ISNUMBER(Table1[[#This Row],[Value]]),K48,NA())</f>
        <v>#N/A</v>
      </c>
      <c r="S48" s="47" t="str">
        <f t="shared" si="11"/>
        <v/>
      </c>
      <c r="T48" s="47" t="str">
        <f t="shared" si="12"/>
        <v/>
      </c>
      <c r="U48" s="47" t="str">
        <f t="shared" si="13"/>
        <v/>
      </c>
      <c r="V48" s="47" t="str">
        <f>IF(AND(ISNUMBER(O48),U48=1),Table1[[#This Row],[Value]],"")</f>
        <v/>
      </c>
    </row>
    <row r="49" spans="1:22" ht="15.75" x14ac:dyDescent="0.25">
      <c r="A49" s="41"/>
      <c r="B49" s="44"/>
      <c r="C49" s="44"/>
      <c r="D49" s="21"/>
      <c r="E49" s="21"/>
      <c r="F49" s="6" t="str">
        <f t="shared" si="3"/>
        <v/>
      </c>
      <c r="G49" s="2" t="str">
        <f t="shared" si="4"/>
        <v/>
      </c>
      <c r="H49" s="48"/>
      <c r="I49" s="3" t="str">
        <f t="shared" si="5"/>
        <v/>
      </c>
      <c r="J49" s="47" t="str">
        <f t="shared" si="6"/>
        <v/>
      </c>
      <c r="K49" s="47" t="str">
        <f t="shared" si="7"/>
        <v/>
      </c>
      <c r="L49" s="47" t="str">
        <f t="shared" si="8"/>
        <v/>
      </c>
      <c r="M49" s="47" t="str">
        <f t="shared" si="9"/>
        <v/>
      </c>
      <c r="N49" s="47" t="str">
        <f t="shared" si="10"/>
        <v/>
      </c>
      <c r="O49" s="17" t="e">
        <f t="shared" si="0"/>
        <v>#N/A</v>
      </c>
      <c r="P49" s="18" t="e">
        <f t="shared" si="14"/>
        <v>#N/A</v>
      </c>
      <c r="Q49" s="18" t="e">
        <f t="shared" si="15"/>
        <v>#N/A</v>
      </c>
      <c r="R49" s="18" t="e">
        <f>IF(ISNUMBER(Table1[[#This Row],[Value]]),K49,NA())</f>
        <v>#N/A</v>
      </c>
      <c r="S49" s="47" t="str">
        <f t="shared" si="11"/>
        <v/>
      </c>
      <c r="T49" s="47" t="str">
        <f t="shared" si="12"/>
        <v/>
      </c>
      <c r="U49" s="47" t="str">
        <f t="shared" si="13"/>
        <v/>
      </c>
      <c r="V49" s="47" t="str">
        <f>IF(AND(ISNUMBER(O49),U49=1),Table1[[#This Row],[Value]],"")</f>
        <v/>
      </c>
    </row>
    <row r="50" spans="1:22" ht="15.75" x14ac:dyDescent="0.25">
      <c r="A50" s="41"/>
      <c r="B50" s="44"/>
      <c r="C50" s="44"/>
      <c r="D50" s="22"/>
      <c r="E50" s="22"/>
      <c r="F50" s="6" t="str">
        <f t="shared" si="3"/>
        <v/>
      </c>
      <c r="G50" s="2" t="str">
        <f t="shared" si="4"/>
        <v/>
      </c>
      <c r="H50" s="48"/>
      <c r="I50" s="3" t="str">
        <f t="shared" si="5"/>
        <v/>
      </c>
      <c r="J50" s="47" t="str">
        <f t="shared" si="6"/>
        <v/>
      </c>
      <c r="K50" s="47" t="str">
        <f t="shared" si="7"/>
        <v/>
      </c>
      <c r="L50" s="47" t="str">
        <f t="shared" si="8"/>
        <v/>
      </c>
      <c r="M50" s="47" t="str">
        <f t="shared" si="9"/>
        <v/>
      </c>
      <c r="N50" s="47" t="str">
        <f t="shared" si="10"/>
        <v/>
      </c>
      <c r="O50" s="17" t="e">
        <f t="shared" si="0"/>
        <v>#N/A</v>
      </c>
      <c r="P50" s="18" t="e">
        <f t="shared" si="14"/>
        <v>#N/A</v>
      </c>
      <c r="Q50" s="18" t="e">
        <f t="shared" si="15"/>
        <v>#N/A</v>
      </c>
      <c r="R50" s="18" t="e">
        <f>IF(ISNUMBER(Table1[[#This Row],[Value]]),K50,NA())</f>
        <v>#N/A</v>
      </c>
      <c r="S50" s="47" t="str">
        <f t="shared" si="11"/>
        <v/>
      </c>
      <c r="T50" s="47" t="str">
        <f t="shared" si="12"/>
        <v/>
      </c>
      <c r="U50" s="47" t="str">
        <f t="shared" si="13"/>
        <v/>
      </c>
      <c r="V50" s="47" t="str">
        <f>IF(AND(ISNUMBER(O50),U50=1),Table1[[#This Row],[Value]],"")</f>
        <v/>
      </c>
    </row>
    <row r="51" spans="1:22" ht="15.75" x14ac:dyDescent="0.25">
      <c r="A51" s="41"/>
      <c r="B51" s="44"/>
      <c r="C51" s="44"/>
      <c r="D51" s="22"/>
      <c r="E51" s="22"/>
      <c r="F51" s="6" t="str">
        <f t="shared" si="3"/>
        <v/>
      </c>
      <c r="G51" s="2" t="str">
        <f t="shared" si="4"/>
        <v/>
      </c>
      <c r="H51" s="48"/>
      <c r="I51" s="3" t="str">
        <f t="shared" si="5"/>
        <v/>
      </c>
      <c r="J51" s="47" t="str">
        <f t="shared" si="6"/>
        <v/>
      </c>
      <c r="K51" s="47" t="str">
        <f t="shared" si="7"/>
        <v/>
      </c>
      <c r="L51" s="47" t="str">
        <f t="shared" si="8"/>
        <v/>
      </c>
      <c r="M51" s="47" t="str">
        <f t="shared" si="9"/>
        <v/>
      </c>
      <c r="N51" s="47" t="str">
        <f t="shared" si="10"/>
        <v/>
      </c>
      <c r="O51" s="17" t="e">
        <f t="shared" ref="O51:O68" si="16">IF(ISNUMBER(F51),F51,NA())</f>
        <v>#N/A</v>
      </c>
      <c r="P51" s="18" t="e">
        <f t="shared" si="14"/>
        <v>#N/A</v>
      </c>
      <c r="Q51" s="18" t="e">
        <f t="shared" si="15"/>
        <v>#N/A</v>
      </c>
      <c r="R51" s="18" t="e">
        <f>IF(ISNUMBER(Table1[[#This Row],[Value]]),K51,NA())</f>
        <v>#N/A</v>
      </c>
      <c r="S51" s="47" t="str">
        <f t="shared" si="11"/>
        <v/>
      </c>
      <c r="T51" s="47" t="str">
        <f t="shared" si="12"/>
        <v/>
      </c>
      <c r="U51" s="47" t="str">
        <f t="shared" si="13"/>
        <v/>
      </c>
      <c r="V51" s="47" t="str">
        <f>IF(AND(ISNUMBER(O51),U51=1),Table1[[#This Row],[Value]],"")</f>
        <v/>
      </c>
    </row>
    <row r="52" spans="1:22" ht="15.75" x14ac:dyDescent="0.25">
      <c r="A52" s="41"/>
      <c r="B52" s="44"/>
      <c r="C52" s="44"/>
      <c r="D52" s="22"/>
      <c r="E52" s="22"/>
      <c r="F52" s="6" t="str">
        <f t="shared" si="3"/>
        <v/>
      </c>
      <c r="G52" s="2" t="str">
        <f t="shared" si="4"/>
        <v/>
      </c>
      <c r="H52" s="48"/>
      <c r="I52" s="3" t="str">
        <f t="shared" si="5"/>
        <v/>
      </c>
      <c r="J52" s="47" t="str">
        <f t="shared" si="6"/>
        <v/>
      </c>
      <c r="K52" s="47" t="str">
        <f t="shared" si="7"/>
        <v/>
      </c>
      <c r="L52" s="47" t="str">
        <f t="shared" si="8"/>
        <v/>
      </c>
      <c r="M52" s="47" t="str">
        <f t="shared" si="9"/>
        <v/>
      </c>
      <c r="N52" s="47" t="str">
        <f t="shared" si="10"/>
        <v/>
      </c>
      <c r="O52" s="17" t="e">
        <f t="shared" si="16"/>
        <v>#N/A</v>
      </c>
      <c r="P52" s="18" t="e">
        <f t="shared" si="14"/>
        <v>#N/A</v>
      </c>
      <c r="Q52" s="18" t="e">
        <f t="shared" si="15"/>
        <v>#N/A</v>
      </c>
      <c r="R52" s="18" t="e">
        <f>IF(ISNUMBER(Table1[[#This Row],[Value]]),K52,NA())</f>
        <v>#N/A</v>
      </c>
      <c r="S52" s="47" t="str">
        <f t="shared" si="11"/>
        <v/>
      </c>
      <c r="T52" s="47" t="str">
        <f t="shared" si="12"/>
        <v/>
      </c>
      <c r="U52" s="47" t="str">
        <f t="shared" si="13"/>
        <v/>
      </c>
      <c r="V52" s="47" t="str">
        <f>IF(AND(ISNUMBER(O52),U52=1),Table1[[#This Row],[Value]],"")</f>
        <v/>
      </c>
    </row>
    <row r="53" spans="1:22" ht="15.75" x14ac:dyDescent="0.25">
      <c r="A53" s="41"/>
      <c r="B53" s="44"/>
      <c r="C53" s="44"/>
      <c r="D53" s="22"/>
      <c r="E53" s="22"/>
      <c r="F53" s="6" t="str">
        <f t="shared" si="3"/>
        <v/>
      </c>
      <c r="G53" s="2" t="str">
        <f t="shared" si="4"/>
        <v/>
      </c>
      <c r="H53" s="48"/>
      <c r="I53" s="3" t="str">
        <f t="shared" si="5"/>
        <v/>
      </c>
      <c r="J53" s="47" t="str">
        <f t="shared" si="6"/>
        <v/>
      </c>
      <c r="K53" s="47" t="str">
        <f t="shared" si="7"/>
        <v/>
      </c>
      <c r="L53" s="47" t="str">
        <f t="shared" si="8"/>
        <v/>
      </c>
      <c r="M53" s="47" t="str">
        <f t="shared" si="9"/>
        <v/>
      </c>
      <c r="N53" s="47" t="str">
        <f t="shared" si="10"/>
        <v/>
      </c>
      <c r="O53" s="17" t="e">
        <f t="shared" si="16"/>
        <v>#N/A</v>
      </c>
      <c r="P53" s="18" t="e">
        <f t="shared" si="14"/>
        <v>#N/A</v>
      </c>
      <c r="Q53" s="18" t="e">
        <f t="shared" si="15"/>
        <v>#N/A</v>
      </c>
      <c r="R53" s="18" t="e">
        <f>IF(ISNUMBER(Table1[[#This Row],[Value]]),K53,NA())</f>
        <v>#N/A</v>
      </c>
      <c r="S53" s="47" t="str">
        <f t="shared" si="11"/>
        <v/>
      </c>
      <c r="T53" s="47" t="str">
        <f t="shared" si="12"/>
        <v/>
      </c>
      <c r="U53" s="47" t="str">
        <f t="shared" si="13"/>
        <v/>
      </c>
      <c r="V53" s="47" t="str">
        <f>IF(AND(ISNUMBER(O53),U53=1),Table1[[#This Row],[Value]],"")</f>
        <v/>
      </c>
    </row>
    <row r="54" spans="1:22" ht="15.75" x14ac:dyDescent="0.25">
      <c r="A54" s="41"/>
      <c r="B54" s="44"/>
      <c r="C54" s="44"/>
      <c r="D54" s="22"/>
      <c r="E54" s="22"/>
      <c r="F54" s="6" t="str">
        <f t="shared" si="3"/>
        <v/>
      </c>
      <c r="G54" s="2" t="str">
        <f t="shared" si="4"/>
        <v/>
      </c>
      <c r="H54" s="48"/>
      <c r="I54" s="3" t="str">
        <f t="shared" si="5"/>
        <v/>
      </c>
      <c r="J54" s="47" t="str">
        <f t="shared" si="6"/>
        <v/>
      </c>
      <c r="K54" s="47" t="str">
        <f t="shared" si="7"/>
        <v/>
      </c>
      <c r="L54" s="47" t="str">
        <f t="shared" si="8"/>
        <v/>
      </c>
      <c r="M54" s="47" t="str">
        <f t="shared" si="9"/>
        <v/>
      </c>
      <c r="N54" s="47" t="str">
        <f t="shared" si="10"/>
        <v/>
      </c>
      <c r="O54" s="17" t="e">
        <f t="shared" si="16"/>
        <v>#N/A</v>
      </c>
      <c r="P54" s="18" t="e">
        <f t="shared" si="14"/>
        <v>#N/A</v>
      </c>
      <c r="Q54" s="18" t="e">
        <f t="shared" si="15"/>
        <v>#N/A</v>
      </c>
      <c r="R54" s="18" t="e">
        <f>IF(ISNUMBER(Table1[[#This Row],[Value]]),K54,NA())</f>
        <v>#N/A</v>
      </c>
      <c r="S54" s="47" t="str">
        <f t="shared" si="11"/>
        <v/>
      </c>
      <c r="T54" s="47" t="str">
        <f t="shared" si="12"/>
        <v/>
      </c>
      <c r="U54" s="47" t="str">
        <f t="shared" si="13"/>
        <v/>
      </c>
      <c r="V54" s="47" t="str">
        <f>IF(AND(ISNUMBER(O54),U54=1),Table1[[#This Row],[Value]],"")</f>
        <v/>
      </c>
    </row>
    <row r="55" spans="1:22" ht="15.75" x14ac:dyDescent="0.25">
      <c r="A55" s="41"/>
      <c r="B55" s="44"/>
      <c r="C55" s="44"/>
      <c r="D55" s="21"/>
      <c r="E55" s="21"/>
      <c r="F55" s="6" t="str">
        <f t="shared" si="3"/>
        <v/>
      </c>
      <c r="G55" s="2" t="str">
        <f t="shared" si="4"/>
        <v/>
      </c>
      <c r="H55" s="48"/>
      <c r="I55" s="3" t="str">
        <f t="shared" si="5"/>
        <v/>
      </c>
      <c r="J55" s="47" t="str">
        <f t="shared" si="6"/>
        <v/>
      </c>
      <c r="K55" s="47" t="str">
        <f t="shared" si="7"/>
        <v/>
      </c>
      <c r="L55" s="47" t="str">
        <f t="shared" si="8"/>
        <v/>
      </c>
      <c r="M55" s="47" t="str">
        <f t="shared" si="9"/>
        <v/>
      </c>
      <c r="N55" s="47" t="str">
        <f t="shared" si="10"/>
        <v/>
      </c>
      <c r="O55" s="17" t="e">
        <f t="shared" si="16"/>
        <v>#N/A</v>
      </c>
      <c r="P55" s="18" t="e">
        <f t="shared" si="14"/>
        <v>#N/A</v>
      </c>
      <c r="Q55" s="18" t="e">
        <f t="shared" si="15"/>
        <v>#N/A</v>
      </c>
      <c r="R55" s="18" t="e">
        <f>IF(ISNUMBER(Table1[[#This Row],[Value]]),K55,NA())</f>
        <v>#N/A</v>
      </c>
      <c r="S55" s="47" t="str">
        <f t="shared" si="11"/>
        <v/>
      </c>
      <c r="T55" s="47" t="str">
        <f t="shared" si="12"/>
        <v/>
      </c>
      <c r="U55" s="47" t="str">
        <f t="shared" si="13"/>
        <v/>
      </c>
      <c r="V55" s="47" t="str">
        <f>IF(AND(ISNUMBER(O55),U55=1),Table1[[#This Row],[Value]],"")</f>
        <v/>
      </c>
    </row>
    <row r="56" spans="1:22" ht="15.75" x14ac:dyDescent="0.25">
      <c r="A56" s="41"/>
      <c r="B56" s="44"/>
      <c r="C56" s="44"/>
      <c r="D56" s="22"/>
      <c r="E56" s="22"/>
      <c r="F56" s="6" t="str">
        <f t="shared" si="3"/>
        <v/>
      </c>
      <c r="G56" s="2" t="str">
        <f t="shared" si="4"/>
        <v/>
      </c>
      <c r="H56" s="48"/>
      <c r="I56" s="3" t="str">
        <f t="shared" si="5"/>
        <v/>
      </c>
      <c r="J56" s="47" t="str">
        <f t="shared" si="6"/>
        <v/>
      </c>
      <c r="K56" s="47" t="str">
        <f t="shared" si="7"/>
        <v/>
      </c>
      <c r="L56" s="47" t="str">
        <f t="shared" si="8"/>
        <v/>
      </c>
      <c r="M56" s="47" t="str">
        <f t="shared" si="9"/>
        <v/>
      </c>
      <c r="N56" s="47" t="str">
        <f t="shared" si="10"/>
        <v/>
      </c>
      <c r="O56" s="17" t="e">
        <f t="shared" si="16"/>
        <v>#N/A</v>
      </c>
      <c r="P56" s="18" t="e">
        <f t="shared" si="14"/>
        <v>#N/A</v>
      </c>
      <c r="Q56" s="18" t="e">
        <f t="shared" si="15"/>
        <v>#N/A</v>
      </c>
      <c r="R56" s="18" t="e">
        <f>IF(ISNUMBER(Table1[[#This Row],[Value]]),K56,NA())</f>
        <v>#N/A</v>
      </c>
      <c r="S56" s="47" t="str">
        <f t="shared" si="11"/>
        <v/>
      </c>
      <c r="T56" s="47" t="str">
        <f t="shared" si="12"/>
        <v/>
      </c>
      <c r="U56" s="47" t="str">
        <f t="shared" si="13"/>
        <v/>
      </c>
      <c r="V56" s="47" t="str">
        <f>IF(AND(ISNUMBER(O56),U56=1),Table1[[#This Row],[Value]],"")</f>
        <v/>
      </c>
    </row>
    <row r="57" spans="1:22" ht="15.75" x14ac:dyDescent="0.25">
      <c r="A57" s="41"/>
      <c r="B57" s="44"/>
      <c r="C57" s="44"/>
      <c r="D57" s="22"/>
      <c r="E57" s="22"/>
      <c r="F57" s="6" t="str">
        <f t="shared" si="3"/>
        <v/>
      </c>
      <c r="G57" s="2" t="str">
        <f t="shared" si="4"/>
        <v/>
      </c>
      <c r="H57" s="48"/>
      <c r="I57" s="3" t="str">
        <f t="shared" si="5"/>
        <v/>
      </c>
      <c r="J57" s="47" t="str">
        <f t="shared" si="6"/>
        <v/>
      </c>
      <c r="K57" s="47" t="str">
        <f t="shared" si="7"/>
        <v/>
      </c>
      <c r="L57" s="47" t="str">
        <f t="shared" si="8"/>
        <v/>
      </c>
      <c r="M57" s="47" t="str">
        <f t="shared" si="9"/>
        <v/>
      </c>
      <c r="N57" s="47" t="str">
        <f t="shared" si="10"/>
        <v/>
      </c>
      <c r="O57" s="17" t="e">
        <f t="shared" si="16"/>
        <v>#N/A</v>
      </c>
      <c r="P57" s="18" t="e">
        <f t="shared" si="14"/>
        <v>#N/A</v>
      </c>
      <c r="Q57" s="18" t="e">
        <f t="shared" si="15"/>
        <v>#N/A</v>
      </c>
      <c r="R57" s="18" t="e">
        <f>IF(ISNUMBER(Table1[[#This Row],[Value]]),K57,NA())</f>
        <v>#N/A</v>
      </c>
      <c r="S57" s="47" t="str">
        <f t="shared" si="11"/>
        <v/>
      </c>
      <c r="T57" s="47" t="str">
        <f t="shared" si="12"/>
        <v/>
      </c>
      <c r="U57" s="47" t="str">
        <f t="shared" si="13"/>
        <v/>
      </c>
      <c r="V57" s="47" t="str">
        <f>IF(AND(ISNUMBER(O57),U57=1),Table1[[#This Row],[Value]],"")</f>
        <v/>
      </c>
    </row>
    <row r="58" spans="1:22" ht="15.75" x14ac:dyDescent="0.25">
      <c r="A58" s="41"/>
      <c r="B58" s="44"/>
      <c r="C58" s="44"/>
      <c r="D58" s="22"/>
      <c r="E58" s="22"/>
      <c r="F58" s="6" t="str">
        <f t="shared" si="3"/>
        <v/>
      </c>
      <c r="G58" s="2" t="str">
        <f t="shared" si="4"/>
        <v/>
      </c>
      <c r="H58" s="48"/>
      <c r="I58" s="3" t="str">
        <f t="shared" si="5"/>
        <v/>
      </c>
      <c r="J58" s="47" t="str">
        <f t="shared" si="6"/>
        <v/>
      </c>
      <c r="K58" s="47" t="str">
        <f t="shared" si="7"/>
        <v/>
      </c>
      <c r="L58" s="47" t="str">
        <f t="shared" si="8"/>
        <v/>
      </c>
      <c r="M58" s="47" t="str">
        <f t="shared" si="9"/>
        <v/>
      </c>
      <c r="N58" s="47" t="str">
        <f t="shared" si="10"/>
        <v/>
      </c>
      <c r="O58" s="17" t="e">
        <f t="shared" si="16"/>
        <v>#N/A</v>
      </c>
      <c r="P58" s="18" t="e">
        <f t="shared" si="14"/>
        <v>#N/A</v>
      </c>
      <c r="Q58" s="18" t="e">
        <f t="shared" si="15"/>
        <v>#N/A</v>
      </c>
      <c r="R58" s="18" t="e">
        <f>IF(ISNUMBER(Table1[[#This Row],[Value]]),K58,NA())</f>
        <v>#N/A</v>
      </c>
      <c r="S58" s="47" t="str">
        <f t="shared" si="11"/>
        <v/>
      </c>
      <c r="T58" s="47" t="str">
        <f t="shared" si="12"/>
        <v/>
      </c>
      <c r="U58" s="47" t="str">
        <f t="shared" si="13"/>
        <v/>
      </c>
      <c r="V58" s="47" t="str">
        <f>IF(AND(ISNUMBER(O58),U58=1),Table1[[#This Row],[Value]],"")</f>
        <v/>
      </c>
    </row>
    <row r="59" spans="1:22" ht="15.75" x14ac:dyDescent="0.25">
      <c r="A59" s="41"/>
      <c r="B59" s="44"/>
      <c r="C59" s="44"/>
      <c r="D59" s="22"/>
      <c r="E59" s="22"/>
      <c r="F59" s="6" t="str">
        <f t="shared" si="3"/>
        <v/>
      </c>
      <c r="G59" s="2" t="str">
        <f t="shared" si="4"/>
        <v/>
      </c>
      <c r="H59" s="48"/>
      <c r="I59" s="3" t="str">
        <f t="shared" si="5"/>
        <v/>
      </c>
      <c r="J59" s="47" t="str">
        <f t="shared" si="6"/>
        <v/>
      </c>
      <c r="K59" s="47" t="str">
        <f t="shared" si="7"/>
        <v/>
      </c>
      <c r="L59" s="47" t="str">
        <f t="shared" si="8"/>
        <v/>
      </c>
      <c r="M59" s="47" t="str">
        <f t="shared" si="9"/>
        <v/>
      </c>
      <c r="N59" s="47" t="str">
        <f t="shared" si="10"/>
        <v/>
      </c>
      <c r="O59" s="17" t="e">
        <f t="shared" si="16"/>
        <v>#N/A</v>
      </c>
      <c r="P59" s="18" t="e">
        <f t="shared" si="14"/>
        <v>#N/A</v>
      </c>
      <c r="Q59" s="18" t="e">
        <f t="shared" si="15"/>
        <v>#N/A</v>
      </c>
      <c r="R59" s="18" t="e">
        <f>IF(ISNUMBER(Table1[[#This Row],[Value]]),K59,NA())</f>
        <v>#N/A</v>
      </c>
      <c r="S59" s="47" t="str">
        <f t="shared" si="11"/>
        <v/>
      </c>
      <c r="T59" s="47" t="str">
        <f t="shared" si="12"/>
        <v/>
      </c>
      <c r="U59" s="47" t="str">
        <f t="shared" si="13"/>
        <v/>
      </c>
      <c r="V59" s="47" t="str">
        <f>IF(AND(ISNUMBER(O59),U59=1),Table1[[#This Row],[Value]],"")</f>
        <v/>
      </c>
    </row>
    <row r="60" spans="1:22" ht="15.75" x14ac:dyDescent="0.25">
      <c r="A60" s="41"/>
      <c r="B60" s="44"/>
      <c r="C60" s="44"/>
      <c r="D60" s="22"/>
      <c r="E60" s="22"/>
      <c r="F60" s="6" t="str">
        <f t="shared" si="3"/>
        <v/>
      </c>
      <c r="G60" s="2" t="str">
        <f t="shared" si="4"/>
        <v/>
      </c>
      <c r="H60" s="48"/>
      <c r="I60" s="3" t="str">
        <f t="shared" si="5"/>
        <v/>
      </c>
      <c r="J60" s="47" t="str">
        <f t="shared" si="6"/>
        <v/>
      </c>
      <c r="K60" s="47" t="str">
        <f t="shared" si="7"/>
        <v/>
      </c>
      <c r="L60" s="47" t="str">
        <f t="shared" si="8"/>
        <v/>
      </c>
      <c r="M60" s="47" t="str">
        <f t="shared" si="9"/>
        <v/>
      </c>
      <c r="N60" s="47" t="str">
        <f t="shared" si="10"/>
        <v/>
      </c>
      <c r="O60" s="17" t="e">
        <f t="shared" si="16"/>
        <v>#N/A</v>
      </c>
      <c r="P60" s="18" t="e">
        <f t="shared" si="14"/>
        <v>#N/A</v>
      </c>
      <c r="Q60" s="18" t="e">
        <f t="shared" si="15"/>
        <v>#N/A</v>
      </c>
      <c r="R60" s="18" t="e">
        <f>IF(ISNUMBER(Table1[[#This Row],[Value]]),K60,NA())</f>
        <v>#N/A</v>
      </c>
      <c r="S60" s="47" t="str">
        <f t="shared" si="11"/>
        <v/>
      </c>
      <c r="T60" s="47" t="str">
        <f t="shared" si="12"/>
        <v/>
      </c>
      <c r="U60" s="47" t="str">
        <f t="shared" si="13"/>
        <v/>
      </c>
      <c r="V60" s="47" t="str">
        <f>IF(AND(ISNUMBER(O60),U60=1),Table1[[#This Row],[Value]],"")</f>
        <v/>
      </c>
    </row>
    <row r="61" spans="1:22" ht="15.75" x14ac:dyDescent="0.25">
      <c r="A61" s="41"/>
      <c r="B61" s="44"/>
      <c r="C61" s="44"/>
      <c r="D61" s="21"/>
      <c r="E61" s="21"/>
      <c r="F61" s="6" t="str">
        <f t="shared" si="3"/>
        <v/>
      </c>
      <c r="G61" s="2" t="str">
        <f t="shared" si="4"/>
        <v/>
      </c>
      <c r="H61" s="48"/>
      <c r="I61" s="3" t="str">
        <f t="shared" si="5"/>
        <v/>
      </c>
      <c r="J61" s="47" t="str">
        <f t="shared" si="6"/>
        <v/>
      </c>
      <c r="K61" s="47" t="str">
        <f t="shared" si="7"/>
        <v/>
      </c>
      <c r="L61" s="47" t="str">
        <f t="shared" si="8"/>
        <v/>
      </c>
      <c r="M61" s="47" t="str">
        <f t="shared" si="9"/>
        <v/>
      </c>
      <c r="N61" s="47" t="str">
        <f t="shared" si="10"/>
        <v/>
      </c>
      <c r="O61" s="17" t="e">
        <f t="shared" si="16"/>
        <v>#N/A</v>
      </c>
      <c r="P61" s="18" t="e">
        <f t="shared" si="14"/>
        <v>#N/A</v>
      </c>
      <c r="Q61" s="18" t="e">
        <f t="shared" si="15"/>
        <v>#N/A</v>
      </c>
      <c r="R61" s="18" t="e">
        <f>IF(ISNUMBER(Table1[[#This Row],[Value]]),K61,NA())</f>
        <v>#N/A</v>
      </c>
      <c r="S61" s="47" t="str">
        <f t="shared" si="11"/>
        <v/>
      </c>
      <c r="T61" s="47" t="str">
        <f t="shared" si="12"/>
        <v/>
      </c>
      <c r="U61" s="47" t="str">
        <f t="shared" si="13"/>
        <v/>
      </c>
      <c r="V61" s="47" t="str">
        <f>IF(AND(ISNUMBER(O61),U61=1),Table1[[#This Row],[Value]],"")</f>
        <v/>
      </c>
    </row>
    <row r="62" spans="1:22" ht="15.75" x14ac:dyDescent="0.25">
      <c r="A62" s="41"/>
      <c r="B62" s="44"/>
      <c r="C62" s="44"/>
      <c r="D62" s="22"/>
      <c r="E62" s="22"/>
      <c r="F62" s="6" t="str">
        <f t="shared" si="3"/>
        <v/>
      </c>
      <c r="G62" s="2" t="str">
        <f t="shared" si="4"/>
        <v/>
      </c>
      <c r="H62" s="48"/>
      <c r="I62" s="3" t="str">
        <f t="shared" si="5"/>
        <v/>
      </c>
      <c r="J62" s="47" t="str">
        <f t="shared" si="6"/>
        <v/>
      </c>
      <c r="K62" s="47" t="str">
        <f t="shared" si="7"/>
        <v/>
      </c>
      <c r="L62" s="47" t="str">
        <f t="shared" si="8"/>
        <v/>
      </c>
      <c r="M62" s="47" t="str">
        <f t="shared" si="9"/>
        <v/>
      </c>
      <c r="N62" s="47" t="str">
        <f t="shared" si="10"/>
        <v/>
      </c>
      <c r="O62" s="17" t="e">
        <f t="shared" si="16"/>
        <v>#N/A</v>
      </c>
      <c r="P62" s="18" t="e">
        <f t="shared" si="14"/>
        <v>#N/A</v>
      </c>
      <c r="Q62" s="18" t="e">
        <f t="shared" si="15"/>
        <v>#N/A</v>
      </c>
      <c r="R62" s="18" t="e">
        <f>IF(ISNUMBER(Table1[[#This Row],[Value]]),K62,NA())</f>
        <v>#N/A</v>
      </c>
      <c r="S62" s="47" t="str">
        <f t="shared" si="11"/>
        <v/>
      </c>
      <c r="T62" s="47" t="str">
        <f t="shared" si="12"/>
        <v/>
      </c>
      <c r="U62" s="47" t="str">
        <f t="shared" si="13"/>
        <v/>
      </c>
      <c r="V62" s="47" t="str">
        <f>IF(AND(ISNUMBER(O62),U62=1),Table1[[#This Row],[Value]],"")</f>
        <v/>
      </c>
    </row>
    <row r="63" spans="1:22" ht="15.75" x14ac:dyDescent="0.25">
      <c r="A63" s="41"/>
      <c r="B63" s="44"/>
      <c r="C63" s="44"/>
      <c r="D63" s="22"/>
      <c r="E63" s="22"/>
      <c r="F63" s="6" t="str">
        <f t="shared" si="3"/>
        <v/>
      </c>
      <c r="G63" s="2" t="str">
        <f t="shared" si="4"/>
        <v/>
      </c>
      <c r="H63" s="48"/>
      <c r="I63" s="3" t="str">
        <f t="shared" si="5"/>
        <v/>
      </c>
      <c r="J63" s="47" t="str">
        <f t="shared" si="6"/>
        <v/>
      </c>
      <c r="K63" s="47" t="str">
        <f t="shared" si="7"/>
        <v/>
      </c>
      <c r="L63" s="47" t="str">
        <f t="shared" si="8"/>
        <v/>
      </c>
      <c r="M63" s="47" t="str">
        <f t="shared" si="9"/>
        <v/>
      </c>
      <c r="N63" s="47" t="str">
        <f t="shared" si="10"/>
        <v/>
      </c>
      <c r="O63" s="17" t="e">
        <f t="shared" si="16"/>
        <v>#N/A</v>
      </c>
      <c r="P63" s="18" t="e">
        <f t="shared" si="14"/>
        <v>#N/A</v>
      </c>
      <c r="Q63" s="18" t="e">
        <f t="shared" si="15"/>
        <v>#N/A</v>
      </c>
      <c r="R63" s="18" t="e">
        <f>IF(ISNUMBER(Table1[[#This Row],[Value]]),K63,NA())</f>
        <v>#N/A</v>
      </c>
      <c r="S63" s="47" t="str">
        <f t="shared" si="11"/>
        <v/>
      </c>
      <c r="T63" s="47" t="str">
        <f t="shared" si="12"/>
        <v/>
      </c>
      <c r="U63" s="47" t="str">
        <f t="shared" si="13"/>
        <v/>
      </c>
      <c r="V63" s="47" t="str">
        <f>IF(AND(ISNUMBER(O63),U63=1),Table1[[#This Row],[Value]],"")</f>
        <v/>
      </c>
    </row>
    <row r="64" spans="1:22" ht="15.75" x14ac:dyDescent="0.25">
      <c r="A64" s="41"/>
      <c r="B64" s="44"/>
      <c r="C64" s="44"/>
      <c r="D64" s="22"/>
      <c r="E64" s="22"/>
      <c r="F64" s="6" t="str">
        <f t="shared" si="3"/>
        <v/>
      </c>
      <c r="G64" s="2" t="str">
        <f t="shared" si="4"/>
        <v/>
      </c>
      <c r="H64" s="48"/>
      <c r="I64" s="3" t="str">
        <f t="shared" si="5"/>
        <v/>
      </c>
      <c r="J64" s="47" t="str">
        <f t="shared" si="6"/>
        <v/>
      </c>
      <c r="K64" s="47" t="str">
        <f t="shared" si="7"/>
        <v/>
      </c>
      <c r="L64" s="47" t="str">
        <f t="shared" si="8"/>
        <v/>
      </c>
      <c r="M64" s="47" t="str">
        <f t="shared" si="9"/>
        <v/>
      </c>
      <c r="N64" s="47" t="str">
        <f t="shared" si="10"/>
        <v/>
      </c>
      <c r="O64" s="17" t="e">
        <f t="shared" si="16"/>
        <v>#N/A</v>
      </c>
      <c r="P64" s="18" t="e">
        <f t="shared" si="14"/>
        <v>#N/A</v>
      </c>
      <c r="Q64" s="18" t="e">
        <f t="shared" si="15"/>
        <v>#N/A</v>
      </c>
      <c r="R64" s="18" t="e">
        <f>IF(ISNUMBER(Table1[[#This Row],[Value]]),K64,NA())</f>
        <v>#N/A</v>
      </c>
      <c r="S64" s="47" t="str">
        <f t="shared" si="11"/>
        <v/>
      </c>
      <c r="T64" s="47" t="str">
        <f t="shared" si="12"/>
        <v/>
      </c>
      <c r="U64" s="47" t="str">
        <f t="shared" si="13"/>
        <v/>
      </c>
      <c r="V64" s="47" t="str">
        <f>IF(AND(ISNUMBER(O64),U64=1),Table1[[#This Row],[Value]],"")</f>
        <v/>
      </c>
    </row>
    <row r="65" spans="1:22" ht="15.75" x14ac:dyDescent="0.25">
      <c r="A65" s="41"/>
      <c r="B65" s="44"/>
      <c r="C65" s="44"/>
      <c r="D65" s="22"/>
      <c r="E65" s="22"/>
      <c r="F65" s="6" t="str">
        <f t="shared" si="3"/>
        <v/>
      </c>
      <c r="G65" s="2" t="str">
        <f t="shared" si="4"/>
        <v/>
      </c>
      <c r="H65" s="48"/>
      <c r="I65" s="3" t="str">
        <f t="shared" si="5"/>
        <v/>
      </c>
      <c r="J65" s="47" t="str">
        <f t="shared" si="6"/>
        <v/>
      </c>
      <c r="K65" s="47" t="str">
        <f t="shared" si="7"/>
        <v/>
      </c>
      <c r="L65" s="47" t="str">
        <f t="shared" si="8"/>
        <v/>
      </c>
      <c r="M65" s="47" t="str">
        <f t="shared" si="9"/>
        <v/>
      </c>
      <c r="N65" s="47" t="str">
        <f t="shared" si="10"/>
        <v/>
      </c>
      <c r="O65" s="17" t="e">
        <f t="shared" si="16"/>
        <v>#N/A</v>
      </c>
      <c r="P65" s="18" t="e">
        <f t="shared" si="14"/>
        <v>#N/A</v>
      </c>
      <c r="Q65" s="18" t="e">
        <f t="shared" si="15"/>
        <v>#N/A</v>
      </c>
      <c r="R65" s="18" t="e">
        <f>IF(ISNUMBER(Table1[[#This Row],[Value]]),K65,NA())</f>
        <v>#N/A</v>
      </c>
      <c r="S65" s="47" t="str">
        <f t="shared" si="11"/>
        <v/>
      </c>
      <c r="T65" s="47" t="str">
        <f t="shared" si="12"/>
        <v/>
      </c>
      <c r="U65" s="47" t="str">
        <f t="shared" si="13"/>
        <v/>
      </c>
      <c r="V65" s="47" t="str">
        <f>IF(AND(ISNUMBER(O65),U65=1),Table1[[#This Row],[Value]],"")</f>
        <v/>
      </c>
    </row>
    <row r="66" spans="1:22" ht="15.75" x14ac:dyDescent="0.25">
      <c r="A66" s="41"/>
      <c r="B66" s="44"/>
      <c r="C66" s="44"/>
      <c r="D66" s="22"/>
      <c r="E66" s="22"/>
      <c r="F66" s="6" t="str">
        <f t="shared" si="3"/>
        <v/>
      </c>
      <c r="G66" s="2" t="str">
        <f t="shared" si="4"/>
        <v/>
      </c>
      <c r="H66" s="48"/>
      <c r="I66" s="3" t="str">
        <f t="shared" si="5"/>
        <v/>
      </c>
      <c r="J66" s="47" t="str">
        <f t="shared" si="6"/>
        <v/>
      </c>
      <c r="K66" s="47" t="str">
        <f t="shared" si="7"/>
        <v/>
      </c>
      <c r="L66" s="47" t="str">
        <f t="shared" si="8"/>
        <v/>
      </c>
      <c r="M66" s="47" t="str">
        <f t="shared" si="9"/>
        <v/>
      </c>
      <c r="N66" s="47" t="str">
        <f t="shared" si="10"/>
        <v/>
      </c>
      <c r="O66" s="17" t="e">
        <f t="shared" si="16"/>
        <v>#N/A</v>
      </c>
      <c r="P66" s="18" t="e">
        <f t="shared" si="14"/>
        <v>#N/A</v>
      </c>
      <c r="Q66" s="18" t="e">
        <f t="shared" si="15"/>
        <v>#N/A</v>
      </c>
      <c r="R66" s="18" t="e">
        <f>IF(ISNUMBER(Table1[[#This Row],[Value]]),K66,NA())</f>
        <v>#N/A</v>
      </c>
      <c r="S66" s="47" t="str">
        <f t="shared" si="11"/>
        <v/>
      </c>
      <c r="T66" s="47" t="str">
        <f t="shared" si="12"/>
        <v/>
      </c>
      <c r="U66" s="47" t="str">
        <f t="shared" si="13"/>
        <v/>
      </c>
      <c r="V66" s="47" t="str">
        <f>IF(AND(ISNUMBER(O66),U66=1),Table1[[#This Row],[Value]],"")</f>
        <v/>
      </c>
    </row>
    <row r="67" spans="1:22" ht="15.75" x14ac:dyDescent="0.25">
      <c r="A67" s="41"/>
      <c r="B67" s="44"/>
      <c r="C67" s="44"/>
      <c r="D67" s="22"/>
      <c r="E67" s="22"/>
      <c r="F67" s="6" t="str">
        <f t="shared" si="3"/>
        <v/>
      </c>
      <c r="G67" s="2" t="str">
        <f t="shared" si="4"/>
        <v/>
      </c>
      <c r="H67" s="48"/>
      <c r="I67" s="3" t="str">
        <f t="shared" si="5"/>
        <v/>
      </c>
      <c r="J67" s="47" t="str">
        <f t="shared" si="6"/>
        <v/>
      </c>
      <c r="K67" s="47" t="str">
        <f t="shared" si="7"/>
        <v/>
      </c>
      <c r="L67" s="47" t="str">
        <f t="shared" si="8"/>
        <v/>
      </c>
      <c r="M67" s="47" t="str">
        <f t="shared" si="9"/>
        <v/>
      </c>
      <c r="N67" s="47" t="str">
        <f t="shared" si="10"/>
        <v/>
      </c>
      <c r="O67" s="17" t="e">
        <f t="shared" si="16"/>
        <v>#N/A</v>
      </c>
      <c r="P67" s="18" t="e">
        <f t="shared" si="14"/>
        <v>#N/A</v>
      </c>
      <c r="Q67" s="18" t="e">
        <f t="shared" si="15"/>
        <v>#N/A</v>
      </c>
      <c r="R67" s="18" t="e">
        <f>IF(ISNUMBER(Table1[[#This Row],[Value]]),K67,NA())</f>
        <v>#N/A</v>
      </c>
      <c r="S67" s="47" t="str">
        <f t="shared" si="11"/>
        <v/>
      </c>
      <c r="T67" s="47" t="str">
        <f t="shared" si="12"/>
        <v/>
      </c>
      <c r="U67" s="47" t="str">
        <f t="shared" si="13"/>
        <v/>
      </c>
      <c r="V67" s="47" t="str">
        <f>IF(AND(ISNUMBER(O67),U67=1),Table1[[#This Row],[Value]],"")</f>
        <v/>
      </c>
    </row>
    <row r="68" spans="1:22" ht="15.75" x14ac:dyDescent="0.25">
      <c r="A68" s="41"/>
      <c r="B68" s="44"/>
      <c r="C68" s="44"/>
      <c r="D68" s="22"/>
      <c r="E68" s="22"/>
      <c r="F68" s="6" t="str">
        <f t="shared" si="3"/>
        <v/>
      </c>
      <c r="G68" s="2" t="str">
        <f t="shared" si="4"/>
        <v/>
      </c>
      <c r="H68" s="48"/>
      <c r="I68" s="3" t="str">
        <f t="shared" si="5"/>
        <v/>
      </c>
      <c r="J68" s="47" t="str">
        <f t="shared" si="6"/>
        <v/>
      </c>
      <c r="K68" s="47" t="str">
        <f t="shared" si="7"/>
        <v/>
      </c>
      <c r="L68" s="47" t="str">
        <f t="shared" si="8"/>
        <v/>
      </c>
      <c r="M68" s="47" t="str">
        <f t="shared" si="9"/>
        <v/>
      </c>
      <c r="N68" s="47" t="str">
        <f t="shared" si="10"/>
        <v/>
      </c>
      <c r="O68" s="17" t="e">
        <f t="shared" si="16"/>
        <v>#N/A</v>
      </c>
      <c r="P68" s="18" t="e">
        <f t="shared" si="14"/>
        <v>#N/A</v>
      </c>
      <c r="Q68" s="18" t="e">
        <f t="shared" si="15"/>
        <v>#N/A</v>
      </c>
      <c r="R68" s="18" t="e">
        <f>IF(ISNUMBER(Table1[[#This Row],[Value]]),K68,NA())</f>
        <v>#N/A</v>
      </c>
      <c r="S68" s="47" t="str">
        <f t="shared" si="11"/>
        <v/>
      </c>
      <c r="T68" s="47" t="str">
        <f t="shared" si="12"/>
        <v/>
      </c>
      <c r="U68" s="47" t="str">
        <f t="shared" si="13"/>
        <v/>
      </c>
      <c r="V68" s="47" t="str">
        <f>IF(AND(ISNUMBER(O68),U68=1),Table1[[#This Row],[Value]],"")</f>
        <v/>
      </c>
    </row>
    <row r="69" spans="1:22" x14ac:dyDescent="0.25">
      <c r="O69" s="4"/>
      <c r="P69" s="5"/>
      <c r="Q69" s="5"/>
    </row>
    <row r="70" spans="1:22" x14ac:dyDescent="0.25">
      <c r="O70" s="4"/>
      <c r="P70" s="5"/>
      <c r="Q70" s="5"/>
    </row>
    <row r="71" spans="1:22" x14ac:dyDescent="0.25">
      <c r="O71" s="4"/>
      <c r="P71" s="5"/>
      <c r="Q71" s="5"/>
    </row>
    <row r="72" spans="1:22" x14ac:dyDescent="0.25">
      <c r="O72" s="4"/>
      <c r="P72" s="5"/>
      <c r="Q72" s="5"/>
    </row>
    <row r="73" spans="1:22" x14ac:dyDescent="0.25">
      <c r="O73" s="4"/>
      <c r="P73" s="5"/>
      <c r="Q73" s="5"/>
    </row>
    <row r="74" spans="1:22" x14ac:dyDescent="0.25">
      <c r="O74" s="4"/>
      <c r="P74" s="5"/>
      <c r="Q74" s="5"/>
    </row>
    <row r="75" spans="1:22" x14ac:dyDescent="0.25">
      <c r="O75" s="4"/>
      <c r="P75" s="5"/>
      <c r="Q75" s="5"/>
    </row>
    <row r="76" spans="1:22" x14ac:dyDescent="0.25">
      <c r="O76" s="4"/>
      <c r="P76" s="5"/>
      <c r="Q76" s="5"/>
    </row>
    <row r="77" spans="1:22" x14ac:dyDescent="0.25">
      <c r="O77" s="4"/>
      <c r="P77" s="5"/>
      <c r="Q77" s="5"/>
    </row>
    <row r="78" spans="1:22" x14ac:dyDescent="0.25">
      <c r="O78" s="4"/>
      <c r="P78" s="5"/>
      <c r="Q78" s="5"/>
    </row>
    <row r="79" spans="1:22" x14ac:dyDescent="0.25">
      <c r="O79" s="4"/>
      <c r="P79" s="5"/>
      <c r="Q79" s="5"/>
    </row>
    <row r="80" spans="1:22" x14ac:dyDescent="0.25">
      <c r="O80" s="4"/>
      <c r="P80" s="5"/>
      <c r="Q80" s="5"/>
    </row>
    <row r="81" spans="15:17" x14ac:dyDescent="0.25">
      <c r="O81" s="4"/>
      <c r="P81" s="5"/>
      <c r="Q81" s="5"/>
    </row>
    <row r="82" spans="15:17" x14ac:dyDescent="0.25">
      <c r="O82" s="4"/>
      <c r="P82" s="5"/>
      <c r="Q82" s="5"/>
    </row>
    <row r="83" spans="15:17" x14ac:dyDescent="0.25">
      <c r="O83" s="4"/>
      <c r="P83" s="5"/>
      <c r="Q83" s="5"/>
    </row>
    <row r="84" spans="15:17" x14ac:dyDescent="0.25">
      <c r="O84" s="4"/>
      <c r="P84" s="5"/>
      <c r="Q84" s="5"/>
    </row>
    <row r="85" spans="15:17" x14ac:dyDescent="0.25">
      <c r="O85" s="4"/>
      <c r="P85" s="5"/>
      <c r="Q85" s="5"/>
    </row>
    <row r="86" spans="15:17" x14ac:dyDescent="0.25">
      <c r="O86" s="4"/>
      <c r="P86" s="5"/>
      <c r="Q86" s="5"/>
    </row>
    <row r="87" spans="15:17" x14ac:dyDescent="0.25">
      <c r="O87" s="4"/>
      <c r="P87" s="5"/>
      <c r="Q87" s="5"/>
    </row>
    <row r="88" spans="15:17" x14ac:dyDescent="0.25">
      <c r="O88" s="4"/>
      <c r="P88" s="5"/>
      <c r="Q88" s="5"/>
    </row>
    <row r="89" spans="15:17" x14ac:dyDescent="0.25">
      <c r="O89" s="4"/>
      <c r="P89" s="5"/>
      <c r="Q89" s="5"/>
    </row>
    <row r="90" spans="15:17" x14ac:dyDescent="0.25">
      <c r="O90" s="4"/>
      <c r="P90" s="5"/>
      <c r="Q90" s="5"/>
    </row>
    <row r="91" spans="15:17" x14ac:dyDescent="0.25">
      <c r="O91" s="4"/>
      <c r="P91" s="5"/>
      <c r="Q91" s="5"/>
    </row>
    <row r="92" spans="15:17" x14ac:dyDescent="0.25">
      <c r="O92" s="4"/>
      <c r="P92" s="5"/>
      <c r="Q92" s="5"/>
    </row>
    <row r="93" spans="15:17" x14ac:dyDescent="0.25">
      <c r="O93" s="4"/>
      <c r="P93" s="5"/>
      <c r="Q93" s="5"/>
    </row>
    <row r="94" spans="15:17" x14ac:dyDescent="0.25">
      <c r="O94" s="4"/>
      <c r="P94" s="5"/>
      <c r="Q94" s="5"/>
    </row>
    <row r="95" spans="15:17" x14ac:dyDescent="0.25">
      <c r="O95" s="4"/>
      <c r="P95" s="5"/>
      <c r="Q95" s="5"/>
    </row>
    <row r="96" spans="15:17" x14ac:dyDescent="0.25">
      <c r="O96" s="4"/>
      <c r="P96" s="5"/>
      <c r="Q96" s="5"/>
    </row>
    <row r="97" spans="15:17" x14ac:dyDescent="0.25">
      <c r="O97" s="4"/>
      <c r="P97" s="5"/>
      <c r="Q97" s="5"/>
    </row>
    <row r="98" spans="15:17" x14ac:dyDescent="0.25">
      <c r="O98" s="4"/>
      <c r="P98" s="5"/>
      <c r="Q98" s="5"/>
    </row>
    <row r="99" spans="15:17" x14ac:dyDescent="0.25">
      <c r="O99" s="4"/>
      <c r="P99" s="5"/>
      <c r="Q99" s="5"/>
    </row>
    <row r="100" spans="15:17" x14ac:dyDescent="0.25">
      <c r="O100" s="4"/>
      <c r="P100" s="5"/>
      <c r="Q100" s="5"/>
    </row>
    <row r="101" spans="15:17" x14ac:dyDescent="0.25">
      <c r="O101" s="4"/>
      <c r="P101" s="5"/>
      <c r="Q101" s="5"/>
    </row>
    <row r="102" spans="15:17" x14ac:dyDescent="0.25">
      <c r="O102" s="4"/>
      <c r="P102" s="5"/>
      <c r="Q102" s="5"/>
    </row>
    <row r="103" spans="15:17" x14ac:dyDescent="0.25">
      <c r="O103" s="4"/>
      <c r="P103" s="5"/>
      <c r="Q103" s="5"/>
    </row>
    <row r="104" spans="15:17" x14ac:dyDescent="0.25">
      <c r="O104" s="4"/>
      <c r="P104" s="5"/>
      <c r="Q104" s="5"/>
    </row>
    <row r="105" spans="15:17" x14ac:dyDescent="0.25">
      <c r="O105" s="4"/>
      <c r="P105" s="5"/>
      <c r="Q105" s="5"/>
    </row>
    <row r="106" spans="15:17" x14ac:dyDescent="0.25">
      <c r="O106" s="4"/>
      <c r="P106" s="5"/>
      <c r="Q106" s="5"/>
    </row>
    <row r="107" spans="15:17" x14ac:dyDescent="0.25">
      <c r="O107" s="4"/>
      <c r="P107" s="5"/>
      <c r="Q107" s="5"/>
    </row>
    <row r="108" spans="15:17" x14ac:dyDescent="0.25">
      <c r="O108" s="4"/>
      <c r="P108" s="5"/>
      <c r="Q108" s="5"/>
    </row>
    <row r="109" spans="15:17" x14ac:dyDescent="0.25">
      <c r="O109" s="4"/>
      <c r="P109" s="5"/>
      <c r="Q109" s="5"/>
    </row>
    <row r="110" spans="15:17" x14ac:dyDescent="0.25">
      <c r="O110" s="4"/>
      <c r="P110" s="5"/>
      <c r="Q110" s="5"/>
    </row>
    <row r="111" spans="15:17" x14ac:dyDescent="0.25">
      <c r="O111" s="4"/>
      <c r="P111" s="5"/>
      <c r="Q111" s="5"/>
    </row>
    <row r="112" spans="15:17" x14ac:dyDescent="0.25">
      <c r="O112" s="4"/>
      <c r="P112" s="5"/>
      <c r="Q112" s="5"/>
    </row>
    <row r="113" spans="15:17" x14ac:dyDescent="0.25">
      <c r="O113" s="4"/>
      <c r="P113" s="5"/>
      <c r="Q113" s="5"/>
    </row>
    <row r="114" spans="15:17" x14ac:dyDescent="0.25">
      <c r="O114" s="4"/>
      <c r="P114" s="5"/>
      <c r="Q114" s="5"/>
    </row>
    <row r="115" spans="15:17" x14ac:dyDescent="0.25">
      <c r="O115" s="4"/>
      <c r="P115" s="5"/>
      <c r="Q115" s="5"/>
    </row>
    <row r="116" spans="15:17" x14ac:dyDescent="0.25">
      <c r="O116" s="4"/>
      <c r="P116" s="5"/>
      <c r="Q116" s="5"/>
    </row>
    <row r="117" spans="15:17" x14ac:dyDescent="0.25">
      <c r="O117" s="4"/>
      <c r="P117" s="5"/>
      <c r="Q117" s="5"/>
    </row>
    <row r="118" spans="15:17" x14ac:dyDescent="0.25">
      <c r="O118" s="4"/>
      <c r="P118" s="5"/>
      <c r="Q118" s="5"/>
    </row>
    <row r="119" spans="15:17" x14ac:dyDescent="0.25">
      <c r="O119" s="4"/>
      <c r="P119" s="5"/>
      <c r="Q119" s="5"/>
    </row>
    <row r="120" spans="15:17" x14ac:dyDescent="0.25">
      <c r="O120" s="4"/>
      <c r="P120" s="5"/>
      <c r="Q120" s="5"/>
    </row>
    <row r="121" spans="15:17" x14ac:dyDescent="0.25">
      <c r="O121" s="4"/>
      <c r="P121" s="5"/>
      <c r="Q121" s="5"/>
    </row>
    <row r="122" spans="15:17" x14ac:dyDescent="0.25">
      <c r="O122" s="4"/>
      <c r="P122" s="5"/>
      <c r="Q122" s="5"/>
    </row>
    <row r="123" spans="15:17" x14ac:dyDescent="0.25">
      <c r="O123" s="4"/>
      <c r="P123" s="5"/>
      <c r="Q123" s="5"/>
    </row>
    <row r="124" spans="15:17" x14ac:dyDescent="0.25">
      <c r="O124" s="4"/>
      <c r="P124" s="5"/>
      <c r="Q124" s="5"/>
    </row>
    <row r="125" spans="15:17" x14ac:dyDescent="0.25">
      <c r="O125" s="4"/>
      <c r="P125" s="5"/>
      <c r="Q125" s="5"/>
    </row>
    <row r="126" spans="15:17" x14ac:dyDescent="0.25">
      <c r="O126" s="4"/>
      <c r="P126" s="5"/>
      <c r="Q126" s="5"/>
    </row>
    <row r="127" spans="15:17" x14ac:dyDescent="0.25">
      <c r="O127" s="4"/>
      <c r="P127" s="5"/>
      <c r="Q127" s="5"/>
    </row>
    <row r="128" spans="15:17" x14ac:dyDescent="0.25">
      <c r="O128" s="4"/>
      <c r="P128" s="5"/>
      <c r="Q128" s="5"/>
    </row>
    <row r="129" spans="15:17" x14ac:dyDescent="0.25">
      <c r="O129" s="4"/>
      <c r="P129" s="5"/>
      <c r="Q129" s="5"/>
    </row>
    <row r="130" spans="15:17" x14ac:dyDescent="0.25">
      <c r="O130" s="4"/>
      <c r="P130" s="5"/>
      <c r="Q130" s="5"/>
    </row>
    <row r="131" spans="15:17" x14ac:dyDescent="0.25">
      <c r="O131" s="4"/>
      <c r="P131" s="5"/>
      <c r="Q131" s="5"/>
    </row>
    <row r="132" spans="15:17" x14ac:dyDescent="0.25">
      <c r="O132" s="4"/>
      <c r="P132" s="5"/>
      <c r="Q132" s="5"/>
    </row>
    <row r="133" spans="15:17" x14ac:dyDescent="0.25">
      <c r="O133" s="4"/>
      <c r="P133" s="5"/>
      <c r="Q133" s="5"/>
    </row>
    <row r="134" spans="15:17" x14ac:dyDescent="0.25">
      <c r="O134" s="4"/>
      <c r="P134" s="5"/>
      <c r="Q134" s="5"/>
    </row>
    <row r="135" spans="15:17" x14ac:dyDescent="0.25">
      <c r="O135" s="4"/>
      <c r="P135" s="5"/>
      <c r="Q135" s="5"/>
    </row>
    <row r="136" spans="15:17" x14ac:dyDescent="0.25">
      <c r="O136" s="4"/>
      <c r="P136" s="5"/>
      <c r="Q136" s="5"/>
    </row>
    <row r="137" spans="15:17" x14ac:dyDescent="0.25">
      <c r="O137" s="4"/>
      <c r="P137" s="5"/>
      <c r="Q137" s="5"/>
    </row>
    <row r="138" spans="15:17" x14ac:dyDescent="0.25">
      <c r="O138" s="4"/>
      <c r="P138" s="5"/>
      <c r="Q138" s="5"/>
    </row>
    <row r="139" spans="15:17" x14ac:dyDescent="0.25">
      <c r="O139" s="4"/>
      <c r="P139" s="5"/>
      <c r="Q139" s="5"/>
    </row>
    <row r="140" spans="15:17" x14ac:dyDescent="0.25">
      <c r="O140" s="4"/>
      <c r="P140" s="5"/>
      <c r="Q140" s="5"/>
    </row>
    <row r="141" spans="15:17" x14ac:dyDescent="0.25">
      <c r="O141" s="4"/>
      <c r="P141" s="5"/>
      <c r="Q141" s="5"/>
    </row>
    <row r="142" spans="15:17" x14ac:dyDescent="0.25">
      <c r="O142" s="4"/>
      <c r="P142" s="5"/>
      <c r="Q142" s="5"/>
    </row>
    <row r="143" spans="15:17" x14ac:dyDescent="0.25">
      <c r="O143" s="4"/>
      <c r="P143" s="5"/>
      <c r="Q143" s="5"/>
    </row>
    <row r="144" spans="15:17" x14ac:dyDescent="0.25">
      <c r="O144" s="4"/>
      <c r="P144" s="5"/>
      <c r="Q144" s="5"/>
    </row>
    <row r="145" spans="15:17" x14ac:dyDescent="0.25">
      <c r="O145" s="4"/>
      <c r="P145" s="5"/>
      <c r="Q145" s="5"/>
    </row>
    <row r="146" spans="15:17" x14ac:dyDescent="0.25">
      <c r="O146" s="4"/>
      <c r="P146" s="5"/>
      <c r="Q146" s="5"/>
    </row>
  </sheetData>
  <sheetProtection password="EC73" sheet="1" objects="1" scenarios="1" selectLockedCells="1"/>
  <mergeCells count="2">
    <mergeCell ref="D17:E17"/>
    <mergeCell ref="A1:B1"/>
  </mergeCells>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5" zoomScaleNormal="125" zoomScalePageLayoutView="125" workbookViewId="0">
      <selection activeCell="A31" sqref="A31"/>
    </sheetView>
  </sheetViews>
  <sheetFormatPr baseColWidth="10" defaultColWidth="10.85546875" defaultRowHeight="15.75" x14ac:dyDescent="0.25"/>
  <cols>
    <col min="1" max="1" width="15.140625" style="19" customWidth="1"/>
    <col min="2" max="8" width="10.85546875" style="19"/>
    <col min="9" max="9" width="13.140625" style="19" customWidth="1"/>
    <col min="10" max="16384" width="10.85546875" style="19"/>
  </cols>
  <sheetData>
    <row r="1" spans="1:9" customFormat="1" ht="15" x14ac:dyDescent="0.25"/>
    <row r="2" spans="1:9" customFormat="1" ht="15" x14ac:dyDescent="0.25"/>
    <row r="3" spans="1:9" customFormat="1" ht="15" x14ac:dyDescent="0.25"/>
    <row r="4" spans="1:9" customFormat="1" ht="15" x14ac:dyDescent="0.25"/>
    <row r="5" spans="1:9" customFormat="1" ht="15" x14ac:dyDescent="0.25"/>
    <row r="6" spans="1:9" customFormat="1" ht="15" x14ac:dyDescent="0.25"/>
    <row r="7" spans="1:9" customFormat="1" ht="15" x14ac:dyDescent="0.25"/>
    <row r="8" spans="1:9" customFormat="1" ht="15" x14ac:dyDescent="0.25"/>
    <row r="9" spans="1:9" customFormat="1" ht="15" x14ac:dyDescent="0.25"/>
    <row r="10" spans="1:9" customFormat="1" ht="15" x14ac:dyDescent="0.25"/>
    <row r="11" spans="1:9" customFormat="1" thickBot="1" x14ac:dyDescent="0.3"/>
    <row r="12" spans="1:9" customFormat="1" ht="15" customHeight="1" x14ac:dyDescent="0.25">
      <c r="A12" s="60" t="s">
        <v>23</v>
      </c>
      <c r="B12" s="54" t="s">
        <v>24</v>
      </c>
      <c r="C12" s="54"/>
      <c r="D12" s="54"/>
      <c r="E12" s="54"/>
      <c r="F12" s="54"/>
      <c r="G12" s="54"/>
      <c r="H12" s="54"/>
      <c r="I12" s="55"/>
    </row>
    <row r="13" spans="1:9" customFormat="1" ht="15" customHeight="1" thickBot="1" x14ac:dyDescent="0.3">
      <c r="A13" s="61"/>
      <c r="B13" s="56" t="s">
        <v>25</v>
      </c>
      <c r="C13" s="56"/>
      <c r="D13" s="56"/>
      <c r="E13" s="56"/>
      <c r="F13" s="56"/>
      <c r="G13" s="56"/>
      <c r="H13" s="56"/>
      <c r="I13" s="57"/>
    </row>
    <row r="14" spans="1:9" customFormat="1" ht="19.5" thickBot="1" x14ac:dyDescent="0.3">
      <c r="A14" s="29"/>
      <c r="B14" s="19"/>
    </row>
    <row r="15" spans="1:9" customFormat="1" ht="19.5" thickBot="1" x14ac:dyDescent="0.35">
      <c r="A15" s="51" t="s">
        <v>42</v>
      </c>
      <c r="B15" s="52"/>
      <c r="C15" s="52"/>
      <c r="D15" s="52"/>
      <c r="E15" s="52"/>
      <c r="F15" s="52"/>
      <c r="G15" s="52"/>
      <c r="H15" s="52"/>
      <c r="I15" s="53"/>
    </row>
    <row r="16" spans="1:9" customFormat="1" ht="19.5" thickBot="1" x14ac:dyDescent="0.35">
      <c r="A16" s="20"/>
    </row>
    <row r="17" spans="1:9" customFormat="1" ht="19.5" thickBot="1" x14ac:dyDescent="0.35">
      <c r="A17" s="68" t="s">
        <v>33</v>
      </c>
      <c r="B17" s="69"/>
      <c r="C17" s="69"/>
      <c r="D17" s="69"/>
      <c r="E17" s="69"/>
      <c r="F17" s="69"/>
      <c r="G17" s="69"/>
      <c r="H17" s="69"/>
      <c r="I17" s="70"/>
    </row>
    <row r="18" spans="1:9" customFormat="1" ht="20.100000000000001" customHeight="1" x14ac:dyDescent="0.25">
      <c r="A18" s="30" t="s">
        <v>55</v>
      </c>
      <c r="B18" s="62" t="s">
        <v>26</v>
      </c>
      <c r="C18" s="62"/>
      <c r="D18" s="62"/>
      <c r="E18" s="62"/>
      <c r="F18" s="62"/>
      <c r="G18" s="62"/>
      <c r="H18" s="62"/>
      <c r="I18" s="63"/>
    </row>
    <row r="19" spans="1:9" ht="20.100000000000001" customHeight="1" x14ac:dyDescent="0.25">
      <c r="A19" s="26" t="s">
        <v>56</v>
      </c>
      <c r="B19" s="64" t="s">
        <v>51</v>
      </c>
      <c r="C19" s="58"/>
      <c r="D19" s="58"/>
      <c r="E19" s="58"/>
      <c r="F19" s="58"/>
      <c r="G19" s="58"/>
      <c r="H19" s="58"/>
      <c r="I19" s="59"/>
    </row>
    <row r="20" spans="1:9" ht="62.1" customHeight="1" x14ac:dyDescent="0.25">
      <c r="A20" s="26" t="s">
        <v>57</v>
      </c>
      <c r="B20" s="65" t="s">
        <v>58</v>
      </c>
      <c r="C20" s="66"/>
      <c r="D20" s="66"/>
      <c r="E20" s="66"/>
      <c r="F20" s="66"/>
      <c r="G20" s="66"/>
      <c r="H20" s="66"/>
      <c r="I20" s="67"/>
    </row>
    <row r="21" spans="1:9" ht="20.100000000000001" customHeight="1" x14ac:dyDescent="0.25">
      <c r="A21" s="26" t="s">
        <v>35</v>
      </c>
      <c r="B21" s="58" t="s">
        <v>36</v>
      </c>
      <c r="C21" s="58"/>
      <c r="D21" s="58"/>
      <c r="E21" s="58"/>
      <c r="F21" s="58"/>
      <c r="G21" s="58"/>
      <c r="H21" s="58"/>
      <c r="I21" s="59"/>
    </row>
    <row r="22" spans="1:9" ht="20.100000000000001" customHeight="1" x14ac:dyDescent="0.25">
      <c r="A22" s="31" t="s">
        <v>27</v>
      </c>
      <c r="B22" s="58" t="s">
        <v>30</v>
      </c>
      <c r="C22" s="58"/>
      <c r="D22" s="58"/>
      <c r="E22" s="58"/>
      <c r="F22" s="58"/>
      <c r="G22" s="58"/>
      <c r="H22" s="58"/>
      <c r="I22" s="59"/>
    </row>
    <row r="23" spans="1:9" ht="20.100000000000001" customHeight="1" x14ac:dyDescent="0.25">
      <c r="A23" s="31" t="s">
        <v>28</v>
      </c>
      <c r="B23" s="58" t="s">
        <v>31</v>
      </c>
      <c r="C23" s="58"/>
      <c r="D23" s="58"/>
      <c r="E23" s="58"/>
      <c r="F23" s="58"/>
      <c r="G23" s="58"/>
      <c r="H23" s="58"/>
      <c r="I23" s="59"/>
    </row>
    <row r="24" spans="1:9" ht="20.100000000000001" customHeight="1" x14ac:dyDescent="0.25">
      <c r="A24" s="31" t="s">
        <v>29</v>
      </c>
      <c r="B24" s="58" t="s">
        <v>32</v>
      </c>
      <c r="C24" s="58"/>
      <c r="D24" s="58"/>
      <c r="E24" s="58"/>
      <c r="F24" s="58"/>
      <c r="G24" s="58"/>
      <c r="H24" s="58"/>
      <c r="I24" s="59"/>
    </row>
    <row r="25" spans="1:9" ht="48" customHeight="1" thickBot="1" x14ac:dyDescent="0.3">
      <c r="A25" s="27" t="s">
        <v>37</v>
      </c>
      <c r="B25" s="71" t="s">
        <v>45</v>
      </c>
      <c r="C25" s="72"/>
      <c r="D25" s="72"/>
      <c r="E25" s="72"/>
      <c r="F25" s="72"/>
      <c r="G25" s="72"/>
      <c r="H25" s="72"/>
      <c r="I25" s="73"/>
    </row>
    <row r="26" spans="1:9" ht="17.100000000000001" customHeight="1" x14ac:dyDescent="0.25">
      <c r="A26" s="31" t="s">
        <v>53</v>
      </c>
      <c r="B26" s="74" t="s">
        <v>54</v>
      </c>
      <c r="C26" s="58"/>
      <c r="D26" s="58"/>
      <c r="E26" s="58"/>
      <c r="F26" s="58"/>
      <c r="G26" s="58"/>
      <c r="H26" s="58"/>
      <c r="I26" s="59"/>
    </row>
    <row r="27" spans="1:9" ht="24" customHeight="1" thickBot="1" x14ac:dyDescent="0.3"/>
    <row r="28" spans="1:9" ht="19.5" thickBot="1" x14ac:dyDescent="0.35">
      <c r="A28" s="68" t="s">
        <v>39</v>
      </c>
      <c r="B28" s="69"/>
      <c r="C28" s="69"/>
      <c r="D28" s="69"/>
      <c r="E28" s="69"/>
      <c r="F28" s="69"/>
      <c r="G28" s="69"/>
      <c r="H28" s="69"/>
      <c r="I28" s="70"/>
    </row>
    <row r="29" spans="1:9" ht="20.100000000000001" customHeight="1" x14ac:dyDescent="0.25">
      <c r="A29" s="32" t="s">
        <v>59</v>
      </c>
      <c r="B29" s="58" t="s">
        <v>38</v>
      </c>
      <c r="C29" s="58"/>
      <c r="D29" s="58"/>
      <c r="E29" s="58"/>
      <c r="F29" s="58"/>
      <c r="G29" s="58"/>
      <c r="H29" s="58"/>
      <c r="I29" s="59"/>
    </row>
    <row r="30" spans="1:9" ht="29.1" customHeight="1" thickBot="1" x14ac:dyDescent="0.3">
      <c r="A30" s="32" t="s">
        <v>46</v>
      </c>
      <c r="B30" s="71" t="s">
        <v>47</v>
      </c>
      <c r="C30" s="72"/>
      <c r="D30" s="72"/>
      <c r="E30" s="72"/>
      <c r="F30" s="72"/>
      <c r="G30" s="72"/>
      <c r="H30" s="72"/>
      <c r="I30" s="73"/>
    </row>
    <row r="31" spans="1:9" ht="33.950000000000003" customHeight="1" thickBot="1" x14ac:dyDescent="0.3">
      <c r="A31" s="33" t="s">
        <v>60</v>
      </c>
      <c r="B31" s="71" t="s">
        <v>48</v>
      </c>
      <c r="C31" s="72"/>
      <c r="D31" s="72"/>
      <c r="E31" s="72"/>
      <c r="F31" s="72"/>
      <c r="G31" s="72"/>
      <c r="H31" s="72"/>
      <c r="I31" s="73"/>
    </row>
    <row r="32" spans="1:9" ht="33" customHeight="1" thickBot="1" x14ac:dyDescent="0.3">
      <c r="A32" s="28" t="s">
        <v>61</v>
      </c>
      <c r="B32" s="71" t="s">
        <v>52</v>
      </c>
      <c r="C32" s="72"/>
      <c r="D32" s="72"/>
      <c r="E32" s="72"/>
      <c r="F32" s="72"/>
      <c r="G32" s="72"/>
      <c r="H32" s="72"/>
      <c r="I32" s="73"/>
    </row>
  </sheetData>
  <sheetProtection password="EC73" sheet="1" objects="1" scenarios="1" selectLockedCells="1" selectUnlockedCells="1"/>
  <mergeCells count="19">
    <mergeCell ref="B31:I31"/>
    <mergeCell ref="B32:I32"/>
    <mergeCell ref="B29:I29"/>
    <mergeCell ref="B25:I25"/>
    <mergeCell ref="A28:I28"/>
    <mergeCell ref="B30:I30"/>
    <mergeCell ref="B26:I26"/>
    <mergeCell ref="A15:I15"/>
    <mergeCell ref="B12:I12"/>
    <mergeCell ref="B13:I13"/>
    <mergeCell ref="B23:I23"/>
    <mergeCell ref="B24:I24"/>
    <mergeCell ref="B21:I21"/>
    <mergeCell ref="A12:A13"/>
    <mergeCell ref="B18:I18"/>
    <mergeCell ref="B19:I19"/>
    <mergeCell ref="B20:I20"/>
    <mergeCell ref="A17:I17"/>
    <mergeCell ref="B22:I2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PCC</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2017-02-02T08:17:57Z</dcterms:modified>
</cp:coreProperties>
</file>